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90" windowHeight="8195" tabRatio="646" activeTab="1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Arrecadação" sheetId="13" r:id="rId13"/>
  </sheets>
  <definedNames>
    <definedName name="_xlnm.Print_Area" localSheetId="3">'Abril'!$A$1</definedName>
    <definedName name="_xlnm.Print_Area" localSheetId="1">'Fevereiro'!$A$1:$B$94</definedName>
    <definedName name="_xlnm.Print_Area" localSheetId="5">'Junho'!$A$1</definedName>
    <definedName name="Excel_BuiltIn_Print_Area_1_1">#REF!</definedName>
    <definedName name="Excel_BuiltIn_Print_Area_1_1_1">NA()</definedName>
    <definedName name="Excel_BuiltIn_Print_Area_2">#REF!</definedName>
    <definedName name="Excel_BuiltIn_Print_Area_3">'Março'!$A$1:$B$94</definedName>
    <definedName name="Excel_BuiltIn_Print_Area_3_1">'Junho'!#REF!</definedName>
    <definedName name="Excel_BuiltIn_Print_Area_4">'Maio'!$A$1</definedName>
    <definedName name="Excel_BuiltIn_Print_Area_4_1">NA()</definedName>
    <definedName name="Excel_BuiltIn_Print_Area_5">'Julho'!$A$1</definedName>
    <definedName name="Excel_BuiltIn_Print_Area_6_1">'Junho'!#REF!</definedName>
    <definedName name="Excel_BuiltIn_Print_Area_6_1_1">NA()</definedName>
  </definedNames>
  <calcPr fullCalcOnLoad="1"/>
</workbook>
</file>

<file path=xl/sharedStrings.xml><?xml version="1.0" encoding="utf-8"?>
<sst xmlns="http://schemas.openxmlformats.org/spreadsheetml/2006/main" count="2966" uniqueCount="131">
  <si>
    <t>BOLETIM DE ARRECADAÇÃO</t>
  </si>
  <si>
    <t xml:space="preserve">VISITANTES </t>
  </si>
  <si>
    <t>ESTACIONAMENTO</t>
  </si>
  <si>
    <t>VALOR ARRECAD.</t>
  </si>
  <si>
    <t>TOTAL DIA</t>
  </si>
  <si>
    <t>DATA</t>
  </si>
  <si>
    <t>PORTÃO</t>
  </si>
  <si>
    <t>PAGANT.</t>
  </si>
  <si>
    <t>NÃO PAG.</t>
  </si>
  <si>
    <t>VAN</t>
  </si>
  <si>
    <t>AUTOM.</t>
  </si>
  <si>
    <t>MOTO</t>
  </si>
  <si>
    <t>Pag. Cartões</t>
  </si>
  <si>
    <t>(R$)</t>
  </si>
  <si>
    <t>Bilheteria 04 I</t>
  </si>
  <si>
    <t>Bilheteria 04 II</t>
  </si>
  <si>
    <t>Bilheteria 04 III</t>
  </si>
  <si>
    <t>Pacheco Leão</t>
  </si>
  <si>
    <t>Estacionamento Máq. 5</t>
  </si>
  <si>
    <t>Estacionamento Máq. 6</t>
  </si>
  <si>
    <t>RECEITA DO DIA</t>
  </si>
  <si>
    <t>bilheteria04III</t>
  </si>
  <si>
    <t>TOTAL DA SEMANA</t>
  </si>
  <si>
    <t>01/març</t>
  </si>
  <si>
    <t>02/març</t>
  </si>
  <si>
    <t>03/març</t>
  </si>
  <si>
    <t>04/març</t>
  </si>
  <si>
    <t>05/març</t>
  </si>
  <si>
    <t>06/març</t>
  </si>
  <si>
    <t>07/març</t>
  </si>
  <si>
    <t>08/març</t>
  </si>
  <si>
    <t>09/març</t>
  </si>
  <si>
    <t>10/març</t>
  </si>
  <si>
    <t>11/març</t>
  </si>
  <si>
    <t>12/març</t>
  </si>
  <si>
    <t>13/març</t>
  </si>
  <si>
    <t>14/març</t>
  </si>
  <si>
    <t>15/març</t>
  </si>
  <si>
    <t>16/març</t>
  </si>
  <si>
    <t>17/març</t>
  </si>
  <si>
    <t>18/març</t>
  </si>
  <si>
    <t>19/març</t>
  </si>
  <si>
    <t>20/març</t>
  </si>
  <si>
    <t>21/març</t>
  </si>
  <si>
    <t>22/març</t>
  </si>
  <si>
    <t>23/març</t>
  </si>
  <si>
    <t>24/març</t>
  </si>
  <si>
    <t>25/març</t>
  </si>
  <si>
    <t>26/març</t>
  </si>
  <si>
    <t>27/març</t>
  </si>
  <si>
    <t>28/març</t>
  </si>
  <si>
    <t>29/març</t>
  </si>
  <si>
    <t>30/març</t>
  </si>
  <si>
    <t>31/març</t>
  </si>
  <si>
    <t>31/04</t>
  </si>
  <si>
    <t>920  ll</t>
  </si>
  <si>
    <t>920 II</t>
  </si>
  <si>
    <t>Estacionamento Máq.5</t>
  </si>
  <si>
    <t>920 ll</t>
  </si>
  <si>
    <t>920  II</t>
  </si>
  <si>
    <t>920   II</t>
  </si>
  <si>
    <t>Bilheteria 04III</t>
  </si>
  <si>
    <t>FALTA</t>
  </si>
  <si>
    <t>SOBRA</t>
  </si>
  <si>
    <t>MINISTÉRIO DO MEIO AMBIENTE</t>
  </si>
  <si>
    <t>INSTITUTO DE PESQUISAS JARDIM BOTÂNICO DO RIO DE JANEIRO</t>
  </si>
  <si>
    <t>COORDENAÇÃO DE PLANEJAMENTO, ORÇAMENTO E  FINANÇAS – ARRECADAÇÃO 2014</t>
  </si>
  <si>
    <t>CÓDIGOS</t>
  </si>
  <si>
    <t>Quantidade pessoas</t>
  </si>
  <si>
    <t>Quantidade veículos</t>
  </si>
  <si>
    <t>41.600.19.00</t>
  </si>
  <si>
    <t>41.600.13.00</t>
  </si>
  <si>
    <t>41.410.00.00</t>
  </si>
  <si>
    <t>41.600.01.02</t>
  </si>
  <si>
    <t>41.310.00.00</t>
  </si>
  <si>
    <t>41.600.21.00</t>
  </si>
  <si>
    <t>41.333.01.00</t>
  </si>
  <si>
    <t>42.219.00.00</t>
  </si>
  <si>
    <t>41.922.99.00</t>
  </si>
  <si>
    <t>MÊS</t>
  </si>
  <si>
    <t>Pagantes</t>
  </si>
  <si>
    <t>Não Pag.</t>
  </si>
  <si>
    <t>Van</t>
  </si>
  <si>
    <t>Autom.</t>
  </si>
  <si>
    <t>Motos</t>
  </si>
  <si>
    <t>Visitação</t>
  </si>
  <si>
    <t>Estacionamento</t>
  </si>
  <si>
    <t>Total visitação+ estac.</t>
  </si>
  <si>
    <t>Serv.Adm.</t>
  </si>
  <si>
    <t>Mudas</t>
  </si>
  <si>
    <t>Public.</t>
  </si>
  <si>
    <t>Aluguéis</t>
  </si>
  <si>
    <t>Pousada</t>
  </si>
  <si>
    <t>Eventos</t>
  </si>
  <si>
    <t>Alienação</t>
  </si>
  <si>
    <t>Restituições</t>
  </si>
  <si>
    <t>Total</t>
  </si>
  <si>
    <t>Valores arrecadado no mês</t>
  </si>
  <si>
    <t>Depósito  no mês</t>
  </si>
  <si>
    <t>Bens Móveis</t>
  </si>
  <si>
    <t>Diversas</t>
  </si>
  <si>
    <t>no mês</t>
  </si>
  <si>
    <t>conta contábil – SIAFI</t>
  </si>
  <si>
    <t>R$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</si>
  <si>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</si>
  <si>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</si>
  <si>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</si>
  <si>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</si>
  <si>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</si>
  <si>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</si>
  <si>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</si>
  <si>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</si>
  <si>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</si>
  <si>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</si>
  <si>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</si>
  <si>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</si>
  <si>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quant.</t>
  </si>
  <si>
    <t>Receita Visitação</t>
  </si>
  <si>
    <t>Receita Estacionamento</t>
  </si>
  <si>
    <t>Total valor</t>
  </si>
  <si>
    <t>Participação  percentual dos itens de receita</t>
  </si>
  <si>
    <t>Arrecadação últimos 11 anos</t>
  </si>
  <si>
    <t>ANO</t>
  </si>
  <si>
    <t xml:space="preserve">Estacionamento Sócios  </t>
  </si>
  <si>
    <t>Ingr.com</t>
  </si>
  <si>
    <t>Escola</t>
  </si>
  <si>
    <t>Outros</t>
  </si>
  <si>
    <t xml:space="preserve"> - </t>
  </si>
  <si>
    <t>-</t>
  </si>
  <si>
    <t>Tabela de preços a partir de 01 de setembro de 2014. Portaria JBRJ nº 076/2014</t>
  </si>
  <si>
    <t>- Ingressos R$ 7,00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</si>
</sst>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#,##0.00\ ;&quot; (&quot;#,##0.00\);&quot; -&quot;#\ ;@\ "/>
    <numFmt numFmtId="166" formatCode="#,##0.00;[Red]#,##0.00"/>
    <numFmt numFmtId="167" formatCode="dd/mm/yy"/>
    <numFmt numFmtId="168" formatCode="#,##0\ ;&quot; (&quot;#,##0\);&quot; - &quot;;@\ "/>
    <numFmt numFmtId="169" formatCode="#,##0\ ;&quot; (&quot;#,##0\);&quot; -&quot;#\ ;@\ "/>
    <numFmt numFmtId="170" formatCode="[$R$-416]\ #,##0.00;[Red]\-[$R$-416]\ #,##0.00"/>
  </numFmts>
  <fonts count="43">
    <font>
      <sz val="10"/>
      <name val="Arial"/>
      <family val="2"/>
    </font>
    <font>
      <b/>
      <sz val="15"/>
      <color indexed="62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10"/>
      <name val="Tahoma"/>
      <family val="2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165" fontId="0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11" xfId="0" applyFont="1" applyFill="1" applyBorder="1" applyAlignment="1">
      <alignment horizontal="left"/>
    </xf>
    <xf numFmtId="1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165" fontId="2" fillId="0" borderId="11" xfId="61" applyFont="1" applyFill="1" applyBorder="1" applyAlignment="1" applyProtection="1">
      <alignment/>
      <protection/>
    </xf>
    <xf numFmtId="166" fontId="3" fillId="0" borderId="11" xfId="61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1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65" fontId="2" fillId="33" borderId="0" xfId="61" applyFont="1" applyFill="1" applyBorder="1" applyAlignment="1" applyProtection="1">
      <alignment/>
      <protection/>
    </xf>
    <xf numFmtId="166" fontId="3" fillId="33" borderId="12" xfId="61" applyNumberFormat="1" applyFont="1" applyFill="1" applyBorder="1" applyAlignment="1" applyProtection="1">
      <alignment/>
      <protection/>
    </xf>
    <xf numFmtId="0" fontId="3" fillId="34" borderId="11" xfId="0" applyFont="1" applyFill="1" applyBorder="1" applyAlignment="1">
      <alignment horizontal="left"/>
    </xf>
    <xf numFmtId="1" fontId="2" fillId="34" borderId="11" xfId="0" applyNumberFormat="1" applyFont="1" applyFill="1" applyBorder="1" applyAlignment="1">
      <alignment/>
    </xf>
    <xf numFmtId="166" fontId="3" fillId="34" borderId="11" xfId="61" applyNumberFormat="1" applyFont="1" applyFill="1" applyBorder="1" applyAlignment="1" applyProtection="1">
      <alignment/>
      <protection/>
    </xf>
    <xf numFmtId="168" fontId="2" fillId="35" borderId="11" xfId="61" applyNumberFormat="1" applyFont="1" applyFill="1" applyBorder="1" applyAlignment="1" applyProtection="1">
      <alignment/>
      <protection/>
    </xf>
    <xf numFmtId="165" fontId="2" fillId="36" borderId="11" xfId="61" applyFont="1" applyFill="1" applyBorder="1" applyAlignment="1" applyProtection="1">
      <alignment/>
      <protection/>
    </xf>
    <xf numFmtId="169" fontId="2" fillId="37" borderId="11" xfId="61" applyNumberFormat="1" applyFont="1" applyFill="1" applyBorder="1" applyAlignment="1" applyProtection="1">
      <alignment/>
      <protection/>
    </xf>
    <xf numFmtId="165" fontId="2" fillId="38" borderId="11" xfId="6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2" fontId="2" fillId="34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168" fontId="3" fillId="35" borderId="11" xfId="61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 horizontal="left"/>
    </xf>
    <xf numFmtId="0" fontId="2" fillId="34" borderId="11" xfId="0" applyFont="1" applyFill="1" applyBorder="1" applyAlignment="1">
      <alignment/>
    </xf>
    <xf numFmtId="165" fontId="2" fillId="34" borderId="11" xfId="61" applyFont="1" applyFill="1" applyBorder="1" applyAlignment="1" applyProtection="1">
      <alignment/>
      <protection/>
    </xf>
    <xf numFmtId="0" fontId="2" fillId="39" borderId="11" xfId="0" applyFont="1" applyFill="1" applyBorder="1" applyAlignment="1">
      <alignment horizontal="left"/>
    </xf>
    <xf numFmtId="1" fontId="2" fillId="39" borderId="11" xfId="0" applyNumberFormat="1" applyFont="1" applyFill="1" applyBorder="1" applyAlignment="1">
      <alignment/>
    </xf>
    <xf numFmtId="0" fontId="2" fillId="39" borderId="11" xfId="0" applyFont="1" applyFill="1" applyBorder="1" applyAlignment="1">
      <alignment/>
    </xf>
    <xf numFmtId="166" fontId="3" fillId="39" borderId="11" xfId="61" applyNumberFormat="1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165" fontId="2" fillId="39" borderId="11" xfId="61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/>
    </xf>
    <xf numFmtId="166" fontId="3" fillId="34" borderId="12" xfId="61" applyNumberFormat="1" applyFont="1" applyFill="1" applyBorder="1" applyAlignment="1" applyProtection="1">
      <alignment/>
      <protection/>
    </xf>
    <xf numFmtId="169" fontId="2" fillId="36" borderId="11" xfId="61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Fill="1" applyBorder="1" applyAlignment="1">
      <alignment horizontal="center"/>
    </xf>
    <xf numFmtId="168" fontId="2" fillId="0" borderId="0" xfId="61" applyNumberFormat="1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166" fontId="3" fillId="36" borderId="11" xfId="61" applyNumberFormat="1" applyFont="1" applyFill="1" applyBorder="1" applyAlignment="1" applyProtection="1">
      <alignment/>
      <protection/>
    </xf>
    <xf numFmtId="0" fontId="5" fillId="0" borderId="11" xfId="0" applyFont="1" applyBorder="1" applyAlignment="1">
      <alignment horizontal="center" wrapText="1"/>
    </xf>
    <xf numFmtId="165" fontId="2" fillId="0" borderId="0" xfId="6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 applyProtection="1">
      <alignment horizontal="center"/>
      <protection/>
    </xf>
    <xf numFmtId="169" fontId="3" fillId="0" borderId="11" xfId="61" applyNumberFormat="1" applyFont="1" applyFill="1" applyBorder="1" applyAlignment="1" applyProtection="1">
      <alignment horizontal="center" vertical="center"/>
      <protection/>
    </xf>
    <xf numFmtId="165" fontId="3" fillId="0" borderId="11" xfId="61" applyFont="1" applyFill="1" applyBorder="1" applyAlignment="1" applyProtection="1">
      <alignment horizontal="center"/>
      <protection/>
    </xf>
    <xf numFmtId="169" fontId="3" fillId="0" borderId="11" xfId="61" applyNumberFormat="1" applyFont="1" applyFill="1" applyBorder="1" applyAlignment="1" applyProtection="1">
      <alignment horizontal="center"/>
      <protection/>
    </xf>
    <xf numFmtId="165" fontId="3" fillId="0" borderId="13" xfId="61" applyFont="1" applyFill="1" applyBorder="1" applyAlignment="1" applyProtection="1">
      <alignment horizontal="center"/>
      <protection/>
    </xf>
    <xf numFmtId="165" fontId="3" fillId="33" borderId="14" xfId="61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>
      <alignment horizontal="center"/>
    </xf>
    <xf numFmtId="169" fontId="2" fillId="0" borderId="11" xfId="61" applyNumberFormat="1" applyFont="1" applyFill="1" applyBorder="1" applyAlignment="1" applyProtection="1">
      <alignment/>
      <protection/>
    </xf>
    <xf numFmtId="4" fontId="2" fillId="0" borderId="11" xfId="61" applyNumberFormat="1" applyFont="1" applyFill="1" applyBorder="1" applyAlignment="1" applyProtection="1">
      <alignment horizontal="right"/>
      <protection/>
    </xf>
    <xf numFmtId="4" fontId="3" fillId="0" borderId="11" xfId="61" applyNumberFormat="1" applyFont="1" applyFill="1" applyBorder="1" applyAlignment="1" applyProtection="1">
      <alignment horizontal="right"/>
      <protection/>
    </xf>
    <xf numFmtId="4" fontId="3" fillId="0" borderId="11" xfId="61" applyNumberFormat="1" applyFont="1" applyFill="1" applyBorder="1" applyAlignment="1" applyProtection="1">
      <alignment horizontal="center"/>
      <protection/>
    </xf>
    <xf numFmtId="166" fontId="3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3" fillId="33" borderId="11" xfId="0" applyFont="1" applyFill="1" applyBorder="1" applyAlignment="1" applyProtection="1">
      <alignment horizontal="left"/>
      <protection/>
    </xf>
    <xf numFmtId="38" fontId="3" fillId="33" borderId="11" xfId="0" applyNumberFormat="1" applyFont="1" applyFill="1" applyBorder="1" applyAlignment="1" applyProtection="1">
      <alignment horizontal="right"/>
      <protection/>
    </xf>
    <xf numFmtId="4" fontId="3" fillId="0" borderId="11" xfId="61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4" fontId="3" fillId="0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 horizontal="center"/>
      <protection/>
    </xf>
    <xf numFmtId="10" fontId="6" fillId="0" borderId="11" xfId="48" applyNumberFormat="1" applyFont="1" applyFill="1" applyBorder="1" applyAlignment="1" applyProtection="1">
      <alignment/>
      <protection/>
    </xf>
    <xf numFmtId="10" fontId="6" fillId="0" borderId="11" xfId="48" applyNumberFormat="1" applyFont="1" applyFill="1" applyBorder="1" applyAlignment="1" applyProtection="1">
      <alignment horizontal="center"/>
      <protection/>
    </xf>
    <xf numFmtId="9" fontId="6" fillId="0" borderId="11" xfId="48" applyFont="1" applyFill="1" applyBorder="1" applyAlignment="1" applyProtection="1">
      <alignment horizontal="center"/>
      <protection/>
    </xf>
    <xf numFmtId="0" fontId="3" fillId="0" borderId="11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1" xfId="61" applyNumberFormat="1" applyFont="1" applyFill="1" applyBorder="1" applyAlignment="1" applyProtection="1">
      <alignment horizontal="center"/>
      <protection/>
    </xf>
    <xf numFmtId="0" fontId="3" fillId="0" borderId="11" xfId="61" applyNumberFormat="1" applyFont="1" applyFill="1" applyBorder="1" applyAlignment="1" applyProtection="1">
      <alignment horizontal="center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169" fontId="2" fillId="0" borderId="11" xfId="61" applyNumberFormat="1" applyFont="1" applyFill="1" applyBorder="1" applyAlignment="1" applyProtection="1">
      <alignment horizontal="center"/>
      <protection/>
    </xf>
    <xf numFmtId="37" fontId="2" fillId="0" borderId="11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3" fillId="39" borderId="16" xfId="0" applyFont="1" applyFill="1" applyBorder="1" applyAlignment="1">
      <alignment/>
    </xf>
    <xf numFmtId="0" fontId="3" fillId="39" borderId="17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39" borderId="17" xfId="0" applyFont="1" applyFill="1" applyBorder="1" applyAlignment="1">
      <alignment horizontal="center"/>
    </xf>
    <xf numFmtId="0" fontId="2" fillId="39" borderId="1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39" borderId="19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2" fillId="39" borderId="0" xfId="0" applyFont="1" applyFill="1" applyBorder="1" applyAlignment="1">
      <alignment horizontal="center"/>
    </xf>
    <xf numFmtId="0" fontId="2" fillId="39" borderId="12" xfId="0" applyFont="1" applyFill="1" applyBorder="1" applyAlignment="1">
      <alignment horizontal="center"/>
    </xf>
    <xf numFmtId="0" fontId="2" fillId="39" borderId="20" xfId="0" applyFont="1" applyFill="1" applyBorder="1" applyAlignment="1">
      <alignment/>
    </xf>
    <xf numFmtId="0" fontId="2" fillId="39" borderId="21" xfId="0" applyFont="1" applyFill="1" applyBorder="1" applyAlignment="1">
      <alignment/>
    </xf>
    <xf numFmtId="0" fontId="2" fillId="39" borderId="21" xfId="0" applyFont="1" applyFill="1" applyBorder="1" applyAlignment="1">
      <alignment horizontal="center"/>
    </xf>
    <xf numFmtId="0" fontId="2" fillId="39" borderId="2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" fontId="5" fillId="0" borderId="11" xfId="0" applyNumberFormat="1" applyFont="1" applyBorder="1" applyAlignment="1">
      <alignment horizontal="center" vertical="center"/>
    </xf>
    <xf numFmtId="16" fontId="3" fillId="0" borderId="11" xfId="0" applyNumberFormat="1" applyFont="1" applyBorder="1" applyAlignment="1">
      <alignment horizontal="center" vertical="center"/>
    </xf>
    <xf numFmtId="167" fontId="3" fillId="36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16" fontId="2" fillId="37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40" borderId="13" xfId="0" applyFont="1" applyFill="1" applyBorder="1" applyAlignment="1" applyProtection="1">
      <alignment horizontal="center" vertical="center"/>
      <protection/>
    </xf>
    <xf numFmtId="0" fontId="3" fillId="40" borderId="14" xfId="0" applyFont="1" applyFill="1" applyBorder="1" applyAlignment="1" applyProtection="1">
      <alignment horizontal="center" vertical="center"/>
      <protection/>
    </xf>
    <xf numFmtId="0" fontId="3" fillId="40" borderId="15" xfId="0" applyFont="1" applyFill="1" applyBorder="1" applyAlignment="1" applyProtection="1">
      <alignment horizontal="center" vertical="center"/>
      <protection/>
    </xf>
    <xf numFmtId="169" fontId="3" fillId="0" borderId="11" xfId="61" applyNumberFormat="1" applyFont="1" applyFill="1" applyBorder="1" applyAlignment="1" applyProtection="1">
      <alignment horizontal="center" vertical="center"/>
      <protection/>
    </xf>
    <xf numFmtId="165" fontId="3" fillId="0" borderId="11" xfId="61" applyFont="1" applyFill="1" applyBorder="1" applyAlignment="1" applyProtection="1">
      <alignment horizontal="center"/>
      <protection/>
    </xf>
    <xf numFmtId="169" fontId="3" fillId="33" borderId="11" xfId="61" applyNumberFormat="1" applyFont="1" applyFill="1" applyBorder="1" applyAlignment="1" applyProtection="1">
      <alignment horizontal="center" vertical="center"/>
      <protection/>
    </xf>
    <xf numFmtId="165" fontId="3" fillId="33" borderId="13" xfId="61" applyFont="1" applyFill="1" applyBorder="1" applyAlignment="1" applyProtection="1">
      <alignment horizontal="center" vertical="center"/>
      <protection/>
    </xf>
    <xf numFmtId="4" fontId="3" fillId="33" borderId="11" xfId="61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horizontal="center" vertical="center"/>
    </xf>
    <xf numFmtId="170" fontId="3" fillId="33" borderId="11" xfId="0" applyNumberFormat="1" applyFont="1" applyFill="1" applyBorder="1" applyAlignment="1" applyProtection="1">
      <alignment horizontal="center" vertical="center"/>
      <protection/>
    </xf>
    <xf numFmtId="4" fontId="3" fillId="0" borderId="0" xfId="61" applyNumberFormat="1" applyFont="1" applyFill="1" applyBorder="1" applyAlignment="1" applyProtection="1">
      <alignment horizontal="center" vertical="center"/>
      <protection/>
    </xf>
    <xf numFmtId="0" fontId="7" fillId="40" borderId="11" xfId="0" applyFont="1" applyFill="1" applyBorder="1" applyAlignment="1" applyProtection="1">
      <alignment horizontal="center" vertical="center"/>
      <protection/>
    </xf>
    <xf numFmtId="165" fontId="3" fillId="0" borderId="11" xfId="6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169" fontId="2" fillId="0" borderId="11" xfId="61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1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E6E6E6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23B8D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AEC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8"/>
  <sheetViews>
    <sheetView zoomScale="110" zoomScaleNormal="110" zoomScalePageLayoutView="0" workbookViewId="0" topLeftCell="A269">
      <selection activeCell="H180" sqref="H180"/>
    </sheetView>
  </sheetViews>
  <sheetFormatPr defaultColWidth="11.5742187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41640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15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L3" s="6"/>
      <c r="M3" s="7"/>
      <c r="N3" s="7"/>
      <c r="O3" s="7"/>
    </row>
    <row r="4" spans="1:15" ht="12">
      <c r="A4" s="101">
        <v>41275</v>
      </c>
      <c r="B4" s="8" t="s">
        <v>14</v>
      </c>
      <c r="C4" s="9">
        <v>0</v>
      </c>
      <c r="D4" s="9"/>
      <c r="E4" s="9"/>
      <c r="F4" s="9"/>
      <c r="G4" s="10"/>
      <c r="H4" s="10"/>
      <c r="I4" s="11">
        <f>SUM(C4*6,D4*0,H4*15)</f>
        <v>0</v>
      </c>
      <c r="J4" s="12"/>
      <c r="L4" s="6"/>
      <c r="M4" s="7"/>
      <c r="N4" s="7"/>
      <c r="O4" s="7"/>
    </row>
    <row r="5" spans="1:15" ht="12">
      <c r="A5" s="101"/>
      <c r="B5" s="8" t="s">
        <v>15</v>
      </c>
      <c r="C5" s="9">
        <v>0</v>
      </c>
      <c r="D5" s="9"/>
      <c r="E5" s="9"/>
      <c r="F5" s="9"/>
      <c r="G5" s="10"/>
      <c r="H5" s="10"/>
      <c r="I5" s="11">
        <f>SUM(C5*6,D5*0,H5*15)</f>
        <v>0</v>
      </c>
      <c r="J5" s="12"/>
      <c r="L5" s="6"/>
      <c r="M5" s="7"/>
      <c r="N5" s="7"/>
      <c r="O5" s="7"/>
    </row>
    <row r="6" spans="1:15" ht="12">
      <c r="A6" s="101"/>
      <c r="B6" s="8" t="s">
        <v>16</v>
      </c>
      <c r="C6" s="9">
        <v>0</v>
      </c>
      <c r="D6" s="9"/>
      <c r="E6" s="9"/>
      <c r="F6" s="9"/>
      <c r="G6" s="10"/>
      <c r="H6" s="10"/>
      <c r="I6" s="11">
        <f>SUM(C6*6,D6*0,H6*15)</f>
        <v>0</v>
      </c>
      <c r="J6" s="12"/>
      <c r="L6" s="6"/>
      <c r="M6" s="7"/>
      <c r="N6" s="7"/>
      <c r="O6" s="7"/>
    </row>
    <row r="7" spans="1:15" ht="12">
      <c r="A7" s="101"/>
      <c r="B7" s="8">
        <v>920</v>
      </c>
      <c r="C7" s="9">
        <v>0</v>
      </c>
      <c r="D7" s="9"/>
      <c r="E7" s="9"/>
      <c r="F7" s="9"/>
      <c r="G7" s="10"/>
      <c r="H7" s="10"/>
      <c r="I7" s="11">
        <f>SUM(C7*6,D7*0,H7*15)</f>
        <v>0</v>
      </c>
      <c r="J7" s="12"/>
      <c r="L7" s="6"/>
      <c r="M7" s="7"/>
      <c r="N7" s="7"/>
      <c r="O7" s="7"/>
    </row>
    <row r="8" spans="1:15" ht="12">
      <c r="A8" s="101"/>
      <c r="B8" s="8" t="s">
        <v>17</v>
      </c>
      <c r="C8" s="9">
        <v>0</v>
      </c>
      <c r="D8" s="9"/>
      <c r="E8" s="9"/>
      <c r="F8" s="9"/>
      <c r="G8" s="10"/>
      <c r="H8" s="10"/>
      <c r="I8" s="11">
        <f>SUM(C8*6,D8*0,H8*15)</f>
        <v>0</v>
      </c>
      <c r="J8" s="12">
        <f>SUM(I4:I8)</f>
        <v>0</v>
      </c>
      <c r="L8" s="6"/>
      <c r="M8" s="7"/>
      <c r="N8" s="7"/>
      <c r="O8" s="7"/>
    </row>
    <row r="9" spans="1:15" ht="12">
      <c r="A9" s="101"/>
      <c r="B9" s="13"/>
      <c r="C9" s="14"/>
      <c r="D9" s="14"/>
      <c r="E9" s="14"/>
      <c r="F9" s="14"/>
      <c r="G9" s="15"/>
      <c r="H9" s="15"/>
      <c r="I9" s="16"/>
      <c r="J9" s="17"/>
      <c r="L9" s="6"/>
      <c r="M9" s="7"/>
      <c r="N9" s="7"/>
      <c r="O9" s="7"/>
    </row>
    <row r="10" spans="1:15" ht="12">
      <c r="A10" s="101"/>
      <c r="B10" s="8" t="s">
        <v>18</v>
      </c>
      <c r="C10" s="9">
        <v>0</v>
      </c>
      <c r="D10" s="9"/>
      <c r="E10" s="9"/>
      <c r="F10" s="9"/>
      <c r="G10" s="10"/>
      <c r="H10" s="10"/>
      <c r="I10" s="11">
        <f>SUM(E10*10,F10*7,G10*5,H10*15)</f>
        <v>0</v>
      </c>
      <c r="J10" s="12"/>
      <c r="L10" s="6"/>
      <c r="M10" s="7"/>
      <c r="N10" s="7"/>
      <c r="O10" s="7"/>
    </row>
    <row r="11" spans="1:15" ht="12">
      <c r="A11" s="101"/>
      <c r="B11" s="8" t="s">
        <v>19</v>
      </c>
      <c r="C11" s="9">
        <v>0</v>
      </c>
      <c r="D11" s="9"/>
      <c r="E11" s="9"/>
      <c r="F11" s="9"/>
      <c r="G11" s="10"/>
      <c r="H11" s="10"/>
      <c r="I11" s="11">
        <f>SUM(E11*10,F11*7,G11*5,H11*15)</f>
        <v>0</v>
      </c>
      <c r="J11" s="12">
        <f>SUM(I10:I11)</f>
        <v>0</v>
      </c>
      <c r="L11" s="6"/>
      <c r="M11" s="7"/>
      <c r="N11" s="7"/>
      <c r="O11" s="7"/>
    </row>
    <row r="12" spans="1:15" ht="12">
      <c r="A12" s="101"/>
      <c r="B12" s="18" t="s">
        <v>20</v>
      </c>
      <c r="C12" s="19">
        <f aca="true" t="shared" si="0" ref="C12:I12">SUM(C4:C11)</f>
        <v>0</v>
      </c>
      <c r="D12" s="19">
        <f t="shared" si="0"/>
        <v>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0</v>
      </c>
      <c r="J12" s="20">
        <f>SUM(J8,J11)</f>
        <v>0</v>
      </c>
      <c r="L12" s="6"/>
      <c r="M12" s="7"/>
      <c r="N12" s="7"/>
      <c r="O12" s="7"/>
    </row>
    <row r="13" spans="1:15" ht="12">
      <c r="A13" s="102">
        <v>41276</v>
      </c>
      <c r="B13" s="8" t="s">
        <v>14</v>
      </c>
      <c r="C13" s="9">
        <v>531</v>
      </c>
      <c r="D13" s="9">
        <v>38</v>
      </c>
      <c r="E13" s="9"/>
      <c r="F13" s="9"/>
      <c r="G13" s="10"/>
      <c r="H13" s="10"/>
      <c r="I13" s="11">
        <f>SUM(C13*6,D13*0,H13*15)</f>
        <v>3186</v>
      </c>
      <c r="J13" s="12"/>
      <c r="L13" s="6"/>
      <c r="M13" s="7"/>
      <c r="N13" s="7"/>
      <c r="O13" s="7"/>
    </row>
    <row r="14" spans="1:15" ht="12">
      <c r="A14" s="102"/>
      <c r="B14" s="8" t="s">
        <v>15</v>
      </c>
      <c r="C14" s="9">
        <v>1042</v>
      </c>
      <c r="D14" s="9">
        <v>101</v>
      </c>
      <c r="E14" s="9"/>
      <c r="F14" s="9"/>
      <c r="G14" s="10"/>
      <c r="H14" s="10"/>
      <c r="I14" s="11">
        <f>SUM(C14*6,D14*0,H14*15)</f>
        <v>6252</v>
      </c>
      <c r="J14" s="12"/>
      <c r="L14" s="6"/>
      <c r="M14" s="7"/>
      <c r="N14" s="7"/>
      <c r="O14" s="7"/>
    </row>
    <row r="15" spans="1:15" ht="12">
      <c r="A15" s="102"/>
      <c r="B15" s="8" t="s">
        <v>16</v>
      </c>
      <c r="C15" s="9">
        <v>1249</v>
      </c>
      <c r="D15" s="9">
        <v>81</v>
      </c>
      <c r="E15" s="9"/>
      <c r="F15" s="9"/>
      <c r="G15" s="10"/>
      <c r="H15" s="10"/>
      <c r="I15" s="11">
        <f>SUM(C15*6,D15*0,H15*15)</f>
        <v>7494</v>
      </c>
      <c r="J15" s="12"/>
      <c r="L15" s="6"/>
      <c r="M15" s="7"/>
      <c r="N15" s="7"/>
      <c r="O15" s="7"/>
    </row>
    <row r="16" spans="1:15" ht="12">
      <c r="A16" s="102"/>
      <c r="B16" s="8">
        <v>920</v>
      </c>
      <c r="C16" s="9">
        <v>2049</v>
      </c>
      <c r="D16" s="9">
        <v>91</v>
      </c>
      <c r="E16" s="9"/>
      <c r="F16" s="9"/>
      <c r="G16" s="10"/>
      <c r="H16" s="10"/>
      <c r="I16" s="11">
        <f>SUM(C16*6,D16*0,H16*15)</f>
        <v>12294</v>
      </c>
      <c r="J16" s="12"/>
      <c r="L16" s="6"/>
      <c r="M16" s="7"/>
      <c r="N16" s="7"/>
      <c r="O16" s="7"/>
    </row>
    <row r="17" spans="1:15" ht="12">
      <c r="A17" s="102"/>
      <c r="B17" s="8" t="s">
        <v>17</v>
      </c>
      <c r="C17" s="9">
        <v>486</v>
      </c>
      <c r="D17" s="9">
        <v>59</v>
      </c>
      <c r="E17" s="9"/>
      <c r="F17" s="9"/>
      <c r="G17" s="10"/>
      <c r="H17" s="10"/>
      <c r="I17" s="11">
        <f>SUM(C17*6,D17*0,H17*15)</f>
        <v>2916</v>
      </c>
      <c r="J17" s="12">
        <f>SUM(I13:I17)</f>
        <v>32142</v>
      </c>
      <c r="L17" s="6"/>
      <c r="M17" s="7"/>
      <c r="N17" s="7"/>
      <c r="O17" s="7"/>
    </row>
    <row r="18" spans="1:15" ht="12">
      <c r="A18" s="102"/>
      <c r="B18" s="13"/>
      <c r="C18" s="14"/>
      <c r="D18" s="14"/>
      <c r="E18" s="14"/>
      <c r="F18" s="14"/>
      <c r="G18" s="15"/>
      <c r="H18" s="15"/>
      <c r="I18" s="16"/>
      <c r="J18" s="17"/>
      <c r="L18" s="6"/>
      <c r="M18" s="7"/>
      <c r="N18" s="7"/>
      <c r="O18" s="7"/>
    </row>
    <row r="19" spans="1:15" ht="12">
      <c r="A19" s="102"/>
      <c r="B19" s="8" t="s">
        <v>18</v>
      </c>
      <c r="C19" s="9"/>
      <c r="D19" s="9"/>
      <c r="E19" s="9"/>
      <c r="F19" s="9">
        <v>119</v>
      </c>
      <c r="G19" s="10">
        <v>1</v>
      </c>
      <c r="H19" s="10"/>
      <c r="I19" s="11">
        <f>SUM(E19*10,F19*7,G19*5,H19*15)</f>
        <v>838</v>
      </c>
      <c r="J19" s="12"/>
      <c r="L19" s="6"/>
      <c r="M19" s="7"/>
      <c r="N19" s="7"/>
      <c r="O19" s="7"/>
    </row>
    <row r="20" spans="1:15" ht="12">
      <c r="A20" s="102"/>
      <c r="B20" s="8" t="s">
        <v>19</v>
      </c>
      <c r="C20" s="9"/>
      <c r="D20" s="9"/>
      <c r="E20" s="9"/>
      <c r="F20" s="9">
        <v>63</v>
      </c>
      <c r="G20" s="10">
        <v>2</v>
      </c>
      <c r="H20" s="10"/>
      <c r="I20" s="11">
        <f>SUM(E20*10,F20*7,G20*5,H20*15)</f>
        <v>451</v>
      </c>
      <c r="J20" s="12">
        <f>SUM(I19:I20)</f>
        <v>1289</v>
      </c>
      <c r="L20" s="6"/>
      <c r="M20" s="7"/>
      <c r="N20" s="7"/>
      <c r="O20" s="7"/>
    </row>
    <row r="21" spans="1:15" ht="12">
      <c r="A21" s="102"/>
      <c r="B21" s="18" t="s">
        <v>20</v>
      </c>
      <c r="C21" s="19">
        <f aca="true" t="shared" si="1" ref="C21:I21">SUM(C13:C20)</f>
        <v>5357</v>
      </c>
      <c r="D21" s="19">
        <f t="shared" si="1"/>
        <v>370</v>
      </c>
      <c r="E21" s="19">
        <f t="shared" si="1"/>
        <v>0</v>
      </c>
      <c r="F21" s="19">
        <f t="shared" si="1"/>
        <v>182</v>
      </c>
      <c r="G21" s="19">
        <f t="shared" si="1"/>
        <v>3</v>
      </c>
      <c r="H21" s="19">
        <f t="shared" si="1"/>
        <v>0</v>
      </c>
      <c r="I21" s="19">
        <f t="shared" si="1"/>
        <v>33431</v>
      </c>
      <c r="J21" s="20">
        <f>SUM(J17,J20)</f>
        <v>33431</v>
      </c>
      <c r="L21" s="6"/>
      <c r="M21" s="7"/>
      <c r="N21" s="7"/>
      <c r="O21" s="7"/>
    </row>
    <row r="22" spans="1:15" ht="12">
      <c r="A22" s="102">
        <v>41277</v>
      </c>
      <c r="B22" s="8" t="s">
        <v>14</v>
      </c>
      <c r="C22" s="9">
        <v>980</v>
      </c>
      <c r="D22" s="9">
        <v>107</v>
      </c>
      <c r="E22" s="9"/>
      <c r="F22" s="9"/>
      <c r="G22" s="10"/>
      <c r="H22" s="10"/>
      <c r="I22" s="11">
        <f>SUM(C22*6,D22*0,H22*15)</f>
        <v>5880</v>
      </c>
      <c r="J22" s="12"/>
      <c r="L22" s="6"/>
      <c r="M22" s="7"/>
      <c r="N22" s="7"/>
      <c r="O22" s="7"/>
    </row>
    <row r="23" spans="1:15" ht="12">
      <c r="A23" s="102"/>
      <c r="B23" s="8" t="s">
        <v>15</v>
      </c>
      <c r="C23" s="9">
        <v>836</v>
      </c>
      <c r="D23" s="9">
        <v>87</v>
      </c>
      <c r="E23" s="9"/>
      <c r="F23" s="9"/>
      <c r="G23" s="10"/>
      <c r="H23" s="10"/>
      <c r="I23" s="11">
        <f>SUM(C23*6,D23*0,H23*15)</f>
        <v>5016</v>
      </c>
      <c r="J23" s="12"/>
      <c r="L23" s="6"/>
      <c r="M23" s="7"/>
      <c r="N23" s="7"/>
      <c r="O23" s="7"/>
    </row>
    <row r="24" spans="1:15" ht="12">
      <c r="A24" s="102"/>
      <c r="B24" s="8" t="s">
        <v>16</v>
      </c>
      <c r="C24" s="9">
        <v>427</v>
      </c>
      <c r="D24" s="9">
        <v>37</v>
      </c>
      <c r="E24" s="9"/>
      <c r="F24" s="9"/>
      <c r="G24" s="10"/>
      <c r="H24" s="10"/>
      <c r="I24" s="11">
        <f>SUM(C24*6,D24*0,H24*15)</f>
        <v>2562</v>
      </c>
      <c r="J24" s="12"/>
      <c r="L24" s="6"/>
      <c r="M24" s="7"/>
      <c r="N24" s="7"/>
      <c r="O24" s="7"/>
    </row>
    <row r="25" spans="1:15" ht="12">
      <c r="A25" s="102"/>
      <c r="B25" s="8">
        <v>920</v>
      </c>
      <c r="C25" s="9">
        <v>1401</v>
      </c>
      <c r="D25" s="9">
        <v>98</v>
      </c>
      <c r="E25" s="9"/>
      <c r="F25" s="9"/>
      <c r="G25" s="10"/>
      <c r="H25" s="10"/>
      <c r="I25" s="11">
        <f>SUM(C25*6,D25*0,H25*15)</f>
        <v>8406</v>
      </c>
      <c r="J25" s="12"/>
      <c r="L25" s="6"/>
      <c r="M25" s="7"/>
      <c r="N25" s="7"/>
      <c r="O25" s="7"/>
    </row>
    <row r="26" spans="1:15" ht="12">
      <c r="A26" s="102"/>
      <c r="B26" s="8" t="s">
        <v>17</v>
      </c>
      <c r="C26" s="9">
        <v>350</v>
      </c>
      <c r="D26" s="9">
        <v>66</v>
      </c>
      <c r="E26" s="9"/>
      <c r="F26" s="9"/>
      <c r="G26" s="10"/>
      <c r="H26" s="10"/>
      <c r="I26" s="11">
        <f>SUM(C26*6,D26*0,H26*15)</f>
        <v>2100</v>
      </c>
      <c r="J26" s="12">
        <f>SUM(I22:I26)</f>
        <v>23964</v>
      </c>
      <c r="L26" s="6"/>
      <c r="M26" s="7"/>
      <c r="N26" s="7"/>
      <c r="O26" s="7"/>
    </row>
    <row r="27" spans="1:15" ht="12">
      <c r="A27" s="102"/>
      <c r="B27" s="13"/>
      <c r="C27" s="14"/>
      <c r="D27" s="14"/>
      <c r="E27" s="14"/>
      <c r="F27" s="14"/>
      <c r="G27" s="15"/>
      <c r="H27" s="15"/>
      <c r="I27" s="16"/>
      <c r="J27" s="17"/>
      <c r="L27" s="6"/>
      <c r="M27" s="7"/>
      <c r="N27" s="7"/>
      <c r="O27" s="7"/>
    </row>
    <row r="28" spans="1:15" ht="12">
      <c r="A28" s="102"/>
      <c r="B28" s="8" t="s">
        <v>18</v>
      </c>
      <c r="C28" s="9"/>
      <c r="D28" s="9"/>
      <c r="E28" s="9"/>
      <c r="F28" s="9">
        <v>193</v>
      </c>
      <c r="G28" s="10">
        <v>1</v>
      </c>
      <c r="H28" s="10"/>
      <c r="I28" s="11">
        <f>SUM(E28*10,F28*7,G28*5,H28*15)</f>
        <v>1356</v>
      </c>
      <c r="J28" s="12"/>
      <c r="L28" s="6"/>
      <c r="M28" s="7"/>
      <c r="N28" s="7"/>
      <c r="O28" s="7"/>
    </row>
    <row r="29" spans="1:15" ht="12">
      <c r="A29" s="102"/>
      <c r="B29" s="8" t="s">
        <v>19</v>
      </c>
      <c r="C29" s="9"/>
      <c r="D29" s="9"/>
      <c r="E29" s="9"/>
      <c r="F29" s="9"/>
      <c r="G29" s="10"/>
      <c r="H29" s="10"/>
      <c r="I29" s="11">
        <f>SUM(E29*10,F29*7,G29*5,H29*15)</f>
        <v>0</v>
      </c>
      <c r="J29" s="12">
        <f>SUM(I28:I29)</f>
        <v>1356</v>
      </c>
      <c r="L29" s="6"/>
      <c r="M29" s="7"/>
      <c r="N29" s="7"/>
      <c r="O29" s="7"/>
    </row>
    <row r="30" spans="1:15" ht="12">
      <c r="A30" s="102"/>
      <c r="B30" s="18" t="s">
        <v>20</v>
      </c>
      <c r="C30" s="19">
        <f aca="true" t="shared" si="2" ref="C30:I30">SUM(C22:C29)</f>
        <v>3994</v>
      </c>
      <c r="D30" s="19">
        <f t="shared" si="2"/>
        <v>395</v>
      </c>
      <c r="E30" s="19">
        <f t="shared" si="2"/>
        <v>0</v>
      </c>
      <c r="F30" s="19">
        <f t="shared" si="2"/>
        <v>193</v>
      </c>
      <c r="G30" s="19">
        <f t="shared" si="2"/>
        <v>1</v>
      </c>
      <c r="H30" s="19">
        <f t="shared" si="2"/>
        <v>0</v>
      </c>
      <c r="I30" s="19">
        <f t="shared" si="2"/>
        <v>25320</v>
      </c>
      <c r="J30" s="20">
        <f>SUM(J26,J29)</f>
        <v>25320</v>
      </c>
      <c r="L30" s="6"/>
      <c r="M30" s="7"/>
      <c r="N30" s="7"/>
      <c r="O30" s="7"/>
    </row>
    <row r="31" spans="1:15" ht="12">
      <c r="A31" s="102">
        <v>41278</v>
      </c>
      <c r="B31" s="8" t="s">
        <v>14</v>
      </c>
      <c r="C31" s="9">
        <v>875</v>
      </c>
      <c r="D31" s="9">
        <v>85</v>
      </c>
      <c r="E31" s="9"/>
      <c r="F31" s="9"/>
      <c r="G31" s="10"/>
      <c r="H31" s="10"/>
      <c r="I31" s="11">
        <f>SUM(C31*6,D31*0,H31*15)</f>
        <v>5250</v>
      </c>
      <c r="J31" s="12"/>
      <c r="L31" s="6"/>
      <c r="M31" s="7"/>
      <c r="N31" s="7"/>
      <c r="O31" s="7"/>
    </row>
    <row r="32" spans="1:15" ht="12">
      <c r="A32" s="102"/>
      <c r="B32" s="8" t="s">
        <v>15</v>
      </c>
      <c r="C32" s="9">
        <v>948</v>
      </c>
      <c r="D32" s="9">
        <v>118</v>
      </c>
      <c r="E32" s="9"/>
      <c r="F32" s="9"/>
      <c r="G32" s="10"/>
      <c r="H32" s="10"/>
      <c r="I32" s="11">
        <f>SUM(C32*6,D32*0,H32*15)</f>
        <v>5688</v>
      </c>
      <c r="J32" s="12"/>
      <c r="L32" s="6"/>
      <c r="M32" s="7"/>
      <c r="N32" s="7"/>
      <c r="O32" s="7"/>
    </row>
    <row r="33" spans="1:15" ht="12">
      <c r="A33" s="102"/>
      <c r="B33" s="8" t="s">
        <v>16</v>
      </c>
      <c r="C33" s="9">
        <v>514</v>
      </c>
      <c r="D33" s="9">
        <v>46</v>
      </c>
      <c r="E33" s="9"/>
      <c r="F33" s="9"/>
      <c r="G33" s="10"/>
      <c r="H33" s="10"/>
      <c r="I33" s="11">
        <f>SUM(C33*6,D33*0,H33*15)</f>
        <v>3084</v>
      </c>
      <c r="J33" s="12"/>
      <c r="L33" s="6"/>
      <c r="M33" s="7"/>
      <c r="N33" s="7"/>
      <c r="O33" s="7"/>
    </row>
    <row r="34" spans="1:15" ht="12">
      <c r="A34" s="102"/>
      <c r="B34" s="8">
        <v>920</v>
      </c>
      <c r="C34" s="9">
        <v>1354</v>
      </c>
      <c r="D34" s="9">
        <v>69</v>
      </c>
      <c r="E34" s="9"/>
      <c r="F34" s="9"/>
      <c r="G34" s="10"/>
      <c r="H34" s="10"/>
      <c r="I34" s="11">
        <f>SUM(C34*6,D34*0,H34*15)</f>
        <v>8124</v>
      </c>
      <c r="J34" s="12"/>
      <c r="O34" s="7"/>
    </row>
    <row r="35" spans="1:10" ht="12">
      <c r="A35" s="102"/>
      <c r="B35" s="8" t="s">
        <v>17</v>
      </c>
      <c r="C35" s="9">
        <v>323</v>
      </c>
      <c r="D35" s="9">
        <v>68</v>
      </c>
      <c r="E35" s="9"/>
      <c r="F35" s="9"/>
      <c r="G35" s="10"/>
      <c r="H35" s="10"/>
      <c r="I35" s="11">
        <f>SUM(C35*6,D35*0,H35*15)</f>
        <v>1938</v>
      </c>
      <c r="J35" s="12">
        <f>SUM(I31:I35)</f>
        <v>24084</v>
      </c>
    </row>
    <row r="36" spans="1:10" ht="12">
      <c r="A36" s="102"/>
      <c r="B36" s="13"/>
      <c r="C36" s="14"/>
      <c r="D36" s="14"/>
      <c r="E36" s="14"/>
      <c r="F36" s="14"/>
      <c r="G36" s="15"/>
      <c r="H36" s="15"/>
      <c r="I36" s="16"/>
      <c r="J36" s="17"/>
    </row>
    <row r="37" spans="1:10" ht="12">
      <c r="A37" s="102"/>
      <c r="B37" s="8" t="s">
        <v>18</v>
      </c>
      <c r="C37" s="9"/>
      <c r="D37" s="9"/>
      <c r="E37" s="9"/>
      <c r="F37" s="9">
        <v>137</v>
      </c>
      <c r="G37" s="10">
        <v>2</v>
      </c>
      <c r="H37" s="10"/>
      <c r="I37" s="11">
        <f>SUM(E37*10,F37*7,G37*5,H37*15)</f>
        <v>969</v>
      </c>
      <c r="J37" s="12"/>
    </row>
    <row r="38" spans="1:10" ht="12">
      <c r="A38" s="102"/>
      <c r="B38" s="8" t="s">
        <v>19</v>
      </c>
      <c r="C38" s="9"/>
      <c r="D38" s="9"/>
      <c r="E38" s="9"/>
      <c r="F38" s="9">
        <v>174</v>
      </c>
      <c r="G38" s="10">
        <v>1</v>
      </c>
      <c r="H38" s="10"/>
      <c r="I38" s="11">
        <f>SUM(E38*10,F38*7,G38*5,H38*15)</f>
        <v>1223</v>
      </c>
      <c r="J38" s="12">
        <f>SUM(I37:I38)</f>
        <v>2192</v>
      </c>
    </row>
    <row r="39" spans="1:10" ht="12">
      <c r="A39" s="102"/>
      <c r="B39" s="18" t="s">
        <v>20</v>
      </c>
      <c r="C39" s="19">
        <f aca="true" t="shared" si="3" ref="C39:I39">SUM(C31:C38)</f>
        <v>4014</v>
      </c>
      <c r="D39" s="19">
        <f t="shared" si="3"/>
        <v>386</v>
      </c>
      <c r="E39" s="19">
        <f t="shared" si="3"/>
        <v>0</v>
      </c>
      <c r="F39" s="19">
        <f t="shared" si="3"/>
        <v>311</v>
      </c>
      <c r="G39" s="19">
        <f t="shared" si="3"/>
        <v>3</v>
      </c>
      <c r="H39" s="19">
        <f t="shared" si="3"/>
        <v>0</v>
      </c>
      <c r="I39" s="19">
        <f t="shared" si="3"/>
        <v>26276</v>
      </c>
      <c r="J39" s="20">
        <f>SUM(J35,J38)</f>
        <v>26276</v>
      </c>
    </row>
    <row r="40" spans="1:10" ht="12">
      <c r="A40" s="102">
        <v>41279</v>
      </c>
      <c r="B40" s="8" t="s">
        <v>14</v>
      </c>
      <c r="C40" s="9">
        <v>933</v>
      </c>
      <c r="D40" s="9">
        <v>131</v>
      </c>
      <c r="E40" s="9"/>
      <c r="F40" s="9"/>
      <c r="G40" s="10"/>
      <c r="H40" s="10"/>
      <c r="I40" s="11">
        <f>SUM(C40*6,D40*0,H40*15)</f>
        <v>5598</v>
      </c>
      <c r="J40" s="12"/>
    </row>
    <row r="41" spans="1:10" ht="12">
      <c r="A41" s="102"/>
      <c r="B41" s="8" t="s">
        <v>15</v>
      </c>
      <c r="C41" s="9">
        <v>1206</v>
      </c>
      <c r="D41" s="9">
        <v>180</v>
      </c>
      <c r="E41" s="9"/>
      <c r="F41" s="9"/>
      <c r="G41" s="10"/>
      <c r="H41" s="10"/>
      <c r="I41" s="11">
        <f>SUM(C41*6,D41*0,H41*15)</f>
        <v>7236</v>
      </c>
      <c r="J41" s="12"/>
    </row>
    <row r="42" spans="1:10" ht="12">
      <c r="A42" s="102"/>
      <c r="B42" s="8" t="s">
        <v>16</v>
      </c>
      <c r="C42" s="9">
        <v>678</v>
      </c>
      <c r="D42" s="9">
        <v>0</v>
      </c>
      <c r="E42" s="9"/>
      <c r="F42" s="9"/>
      <c r="G42" s="10"/>
      <c r="H42" s="10"/>
      <c r="I42" s="11">
        <f>SUM(C42*6,D42*0,H42*15)</f>
        <v>4068</v>
      </c>
      <c r="J42" s="12"/>
    </row>
    <row r="43" spans="1:10" ht="12">
      <c r="A43" s="102"/>
      <c r="B43" s="8">
        <v>920</v>
      </c>
      <c r="C43" s="9">
        <v>1457</v>
      </c>
      <c r="D43" s="9">
        <v>81</v>
      </c>
      <c r="E43" s="9"/>
      <c r="F43" s="9"/>
      <c r="G43" s="10"/>
      <c r="H43" s="10"/>
      <c r="I43" s="11">
        <f>SUM(C43*6,D43*0,H43*15)</f>
        <v>8742</v>
      </c>
      <c r="J43" s="12"/>
    </row>
    <row r="44" spans="1:10" ht="12">
      <c r="A44" s="102"/>
      <c r="B44" s="8" t="s">
        <v>17</v>
      </c>
      <c r="C44" s="9">
        <v>383</v>
      </c>
      <c r="D44" s="9">
        <v>94</v>
      </c>
      <c r="E44" s="9"/>
      <c r="F44" s="9"/>
      <c r="G44" s="10"/>
      <c r="H44" s="10"/>
      <c r="I44" s="11">
        <f>SUM(C44*6,D44*0,H44*15)</f>
        <v>2298</v>
      </c>
      <c r="J44" s="12">
        <f>SUM(I40:I44)</f>
        <v>27942</v>
      </c>
    </row>
    <row r="45" spans="1:10" ht="12">
      <c r="A45" s="102"/>
      <c r="B45" s="13"/>
      <c r="C45" s="14"/>
      <c r="D45" s="14"/>
      <c r="E45" s="14"/>
      <c r="F45" s="14"/>
      <c r="G45" s="15"/>
      <c r="H45" s="15"/>
      <c r="I45" s="16"/>
      <c r="J45" s="17"/>
    </row>
    <row r="46" spans="1:10" ht="12">
      <c r="A46" s="102"/>
      <c r="B46" s="8" t="s">
        <v>18</v>
      </c>
      <c r="C46" s="9"/>
      <c r="D46" s="9"/>
      <c r="E46" s="9"/>
      <c r="F46" s="9">
        <v>122</v>
      </c>
      <c r="G46" s="10">
        <v>5</v>
      </c>
      <c r="H46" s="10"/>
      <c r="I46" s="11">
        <f>SUM(E46*10,F46*7,G46*5,H46*15)</f>
        <v>879</v>
      </c>
      <c r="J46" s="12"/>
    </row>
    <row r="47" spans="1:10" ht="12">
      <c r="A47" s="102"/>
      <c r="B47" s="8" t="s">
        <v>19</v>
      </c>
      <c r="C47" s="9"/>
      <c r="D47" s="9"/>
      <c r="E47" s="9"/>
      <c r="F47" s="9">
        <v>177</v>
      </c>
      <c r="G47" s="10">
        <v>7</v>
      </c>
      <c r="H47" s="10"/>
      <c r="I47" s="11">
        <f>SUM(E47*10,F47*7,G47*5,H47*15)</f>
        <v>1274</v>
      </c>
      <c r="J47" s="12">
        <f>SUM(I46:I47)</f>
        <v>2153</v>
      </c>
    </row>
    <row r="48" spans="1:10" ht="12">
      <c r="A48" s="102"/>
      <c r="B48" s="18" t="s">
        <v>20</v>
      </c>
      <c r="C48" s="19">
        <f aca="true" t="shared" si="4" ref="C48:I48">SUM(C40:C47)</f>
        <v>4657</v>
      </c>
      <c r="D48" s="19">
        <f t="shared" si="4"/>
        <v>486</v>
      </c>
      <c r="E48" s="19">
        <f t="shared" si="4"/>
        <v>0</v>
      </c>
      <c r="F48" s="19">
        <f t="shared" si="4"/>
        <v>299</v>
      </c>
      <c r="G48" s="19">
        <f t="shared" si="4"/>
        <v>12</v>
      </c>
      <c r="H48" s="19">
        <f t="shared" si="4"/>
        <v>0</v>
      </c>
      <c r="I48" s="19">
        <f t="shared" si="4"/>
        <v>30095</v>
      </c>
      <c r="J48" s="20">
        <f>SUM(J44,J47)</f>
        <v>30095</v>
      </c>
    </row>
    <row r="49" spans="1:10" ht="12">
      <c r="A49" s="103"/>
      <c r="B49" s="103">
        <v>920</v>
      </c>
      <c r="C49" s="21">
        <f aca="true" t="shared" si="5" ref="C49:H49">SUM(C48,C39,C30,C21,C12)</f>
        <v>18022</v>
      </c>
      <c r="D49" s="21">
        <f t="shared" si="5"/>
        <v>1637</v>
      </c>
      <c r="E49" s="21">
        <f t="shared" si="5"/>
        <v>0</v>
      </c>
      <c r="F49" s="21">
        <f t="shared" si="5"/>
        <v>985</v>
      </c>
      <c r="G49" s="21">
        <f t="shared" si="5"/>
        <v>19</v>
      </c>
      <c r="H49" s="21">
        <f t="shared" si="5"/>
        <v>0</v>
      </c>
      <c r="I49" s="22">
        <f>SUM(C49*6,D49*0,E49*10,F49*7,G49*5,H49*15)</f>
        <v>115122</v>
      </c>
      <c r="J49" s="21">
        <f>SUM(J48,J39,J30,J21,J12)</f>
        <v>115122</v>
      </c>
    </row>
    <row r="50" spans="1:10" ht="12">
      <c r="A50" s="102">
        <v>41280</v>
      </c>
      <c r="B50" s="8" t="s">
        <v>14</v>
      </c>
      <c r="C50" s="9">
        <v>702</v>
      </c>
      <c r="D50" s="9">
        <v>52</v>
      </c>
      <c r="E50" s="9"/>
      <c r="F50" s="9"/>
      <c r="G50" s="10"/>
      <c r="H50" s="10"/>
      <c r="I50" s="11">
        <v>4212</v>
      </c>
      <c r="J50" s="12"/>
    </row>
    <row r="51" spans="1:10" ht="12">
      <c r="A51" s="102"/>
      <c r="B51" s="8" t="s">
        <v>15</v>
      </c>
      <c r="C51" s="9">
        <v>735</v>
      </c>
      <c r="D51" s="9">
        <v>72</v>
      </c>
      <c r="E51" s="9"/>
      <c r="F51" s="9"/>
      <c r="G51" s="10"/>
      <c r="H51" s="10"/>
      <c r="I51" s="11">
        <v>4410</v>
      </c>
      <c r="J51" s="12"/>
    </row>
    <row r="52" spans="1:10" ht="12">
      <c r="A52" s="102"/>
      <c r="B52" s="8" t="s">
        <v>16</v>
      </c>
      <c r="C52" s="9">
        <v>0</v>
      </c>
      <c r="D52" s="9">
        <v>0</v>
      </c>
      <c r="E52" s="9">
        <v>0</v>
      </c>
      <c r="F52" s="9"/>
      <c r="G52" s="10"/>
      <c r="H52" s="10"/>
      <c r="I52" s="11">
        <v>0</v>
      </c>
      <c r="J52" s="12"/>
    </row>
    <row r="53" spans="1:10" ht="12">
      <c r="A53" s="102"/>
      <c r="B53" s="8">
        <v>920</v>
      </c>
      <c r="C53" s="9">
        <v>701</v>
      </c>
      <c r="D53" s="9">
        <v>38</v>
      </c>
      <c r="E53" s="9"/>
      <c r="F53" s="9"/>
      <c r="G53" s="10"/>
      <c r="H53" s="10"/>
      <c r="I53" s="11">
        <v>4206</v>
      </c>
      <c r="J53" s="12"/>
    </row>
    <row r="54" spans="1:10" ht="12">
      <c r="A54" s="102"/>
      <c r="B54" s="8" t="s">
        <v>17</v>
      </c>
      <c r="C54" s="9">
        <v>223</v>
      </c>
      <c r="D54" s="9">
        <v>45</v>
      </c>
      <c r="E54" s="9"/>
      <c r="F54" s="9"/>
      <c r="G54" s="10"/>
      <c r="H54" s="10"/>
      <c r="I54" s="11">
        <v>1338</v>
      </c>
      <c r="J54" s="12">
        <v>14166</v>
      </c>
    </row>
    <row r="55" spans="1:10" ht="12">
      <c r="A55" s="102"/>
      <c r="B55" s="13"/>
      <c r="C55" s="14"/>
      <c r="D55" s="14"/>
      <c r="E55" s="14"/>
      <c r="F55" s="14"/>
      <c r="G55" s="15"/>
      <c r="H55" s="15"/>
      <c r="I55" s="16"/>
      <c r="J55" s="17"/>
    </row>
    <row r="56" spans="1:10" ht="12">
      <c r="A56" s="102"/>
      <c r="B56" s="8" t="s">
        <v>18</v>
      </c>
      <c r="C56" s="9"/>
      <c r="D56" s="9"/>
      <c r="E56" s="9"/>
      <c r="F56" s="9">
        <v>60</v>
      </c>
      <c r="G56" s="10"/>
      <c r="H56" s="10"/>
      <c r="I56" s="11">
        <v>420</v>
      </c>
      <c r="J56" s="12"/>
    </row>
    <row r="57" spans="1:10" ht="12">
      <c r="A57" s="102"/>
      <c r="B57" s="8" t="s">
        <v>19</v>
      </c>
      <c r="C57" s="9"/>
      <c r="D57" s="9"/>
      <c r="E57" s="9"/>
      <c r="F57" s="9">
        <v>66</v>
      </c>
      <c r="G57" s="10"/>
      <c r="H57" s="10"/>
      <c r="I57" s="11">
        <v>462</v>
      </c>
      <c r="J57" s="12">
        <v>882</v>
      </c>
    </row>
    <row r="58" spans="1:10" ht="12">
      <c r="A58" s="102"/>
      <c r="B58" s="18" t="s">
        <v>20</v>
      </c>
      <c r="C58" s="19">
        <f>SUM(C50:C57)</f>
        <v>2361</v>
      </c>
      <c r="D58" s="19">
        <f>SUM(D50:D57)</f>
        <v>207</v>
      </c>
      <c r="E58" s="19">
        <v>0</v>
      </c>
      <c r="F58" s="19">
        <v>126</v>
      </c>
      <c r="G58" s="19">
        <v>0</v>
      </c>
      <c r="H58" s="19">
        <v>0</v>
      </c>
      <c r="I58" s="19">
        <v>15048</v>
      </c>
      <c r="J58" s="20">
        <v>15048</v>
      </c>
    </row>
    <row r="59" spans="1:10" ht="12">
      <c r="A59" s="102">
        <v>41281</v>
      </c>
      <c r="B59" s="8" t="s">
        <v>14</v>
      </c>
      <c r="C59" s="9">
        <v>589</v>
      </c>
      <c r="D59" s="9">
        <v>55</v>
      </c>
      <c r="E59" s="9"/>
      <c r="F59" s="9"/>
      <c r="G59" s="10"/>
      <c r="H59" s="10"/>
      <c r="I59" s="11">
        <v>3534</v>
      </c>
      <c r="J59" s="12"/>
    </row>
    <row r="60" spans="1:10" ht="12">
      <c r="A60" s="102"/>
      <c r="B60" s="8" t="s">
        <v>15</v>
      </c>
      <c r="C60" s="9">
        <v>494</v>
      </c>
      <c r="D60" s="9">
        <v>56</v>
      </c>
      <c r="E60" s="9"/>
      <c r="F60" s="9"/>
      <c r="G60" s="10"/>
      <c r="H60" s="10"/>
      <c r="I60" s="11">
        <v>2964</v>
      </c>
      <c r="J60" s="12"/>
    </row>
    <row r="61" spans="1:10" ht="12">
      <c r="A61" s="102"/>
      <c r="B61" s="8" t="s">
        <v>16</v>
      </c>
      <c r="C61" s="9">
        <v>305</v>
      </c>
      <c r="D61" s="9">
        <v>36</v>
      </c>
      <c r="E61" s="9"/>
      <c r="F61" s="9"/>
      <c r="G61" s="10"/>
      <c r="H61" s="10"/>
      <c r="I61" s="11">
        <v>1830</v>
      </c>
      <c r="J61" s="12"/>
    </row>
    <row r="62" spans="1:10" ht="12">
      <c r="A62" s="102"/>
      <c r="B62" s="8">
        <v>920</v>
      </c>
      <c r="C62" s="9">
        <v>815</v>
      </c>
      <c r="D62" s="9">
        <v>44</v>
      </c>
      <c r="E62" s="9"/>
      <c r="F62" s="9"/>
      <c r="G62" s="10"/>
      <c r="H62" s="10"/>
      <c r="I62" s="11">
        <v>4890</v>
      </c>
      <c r="J62" s="12"/>
    </row>
    <row r="63" spans="1:10" ht="12">
      <c r="A63" s="102"/>
      <c r="B63" s="8" t="s">
        <v>17</v>
      </c>
      <c r="C63" s="9">
        <v>196</v>
      </c>
      <c r="D63" s="9">
        <v>50</v>
      </c>
      <c r="E63" s="9"/>
      <c r="F63" s="9"/>
      <c r="G63" s="10"/>
      <c r="H63" s="10"/>
      <c r="I63" s="11">
        <v>1176</v>
      </c>
      <c r="J63" s="12">
        <v>14394</v>
      </c>
    </row>
    <row r="64" spans="1:10" ht="12">
      <c r="A64" s="102"/>
      <c r="B64" s="13"/>
      <c r="C64" s="14"/>
      <c r="D64" s="14"/>
      <c r="E64" s="14"/>
      <c r="F64" s="14"/>
      <c r="G64" s="15"/>
      <c r="H64" s="15"/>
      <c r="I64" s="16"/>
      <c r="J64" s="17"/>
    </row>
    <row r="65" spans="1:10" ht="12">
      <c r="A65" s="102"/>
      <c r="B65" s="8" t="s">
        <v>18</v>
      </c>
      <c r="C65" s="9"/>
      <c r="D65" s="9"/>
      <c r="E65" s="9"/>
      <c r="F65" s="9">
        <v>53</v>
      </c>
      <c r="G65" s="10">
        <v>1</v>
      </c>
      <c r="H65" s="10"/>
      <c r="I65" s="11">
        <v>376</v>
      </c>
      <c r="J65" s="12"/>
    </row>
    <row r="66" spans="1:10" ht="12">
      <c r="A66" s="102"/>
      <c r="B66" s="8" t="s">
        <v>19</v>
      </c>
      <c r="C66" s="9"/>
      <c r="D66" s="9"/>
      <c r="E66" s="9"/>
      <c r="F66" s="9">
        <v>65</v>
      </c>
      <c r="G66" s="10">
        <v>2</v>
      </c>
      <c r="H66" s="10"/>
      <c r="I66" s="11">
        <v>465</v>
      </c>
      <c r="J66" s="12">
        <v>841</v>
      </c>
    </row>
    <row r="67" spans="1:10" ht="12">
      <c r="A67" s="102"/>
      <c r="B67" s="18" t="s">
        <v>20</v>
      </c>
      <c r="C67" s="19">
        <f>SUM(C59:C66)</f>
        <v>2399</v>
      </c>
      <c r="D67" s="19">
        <f>SUM(D59:D66)</f>
        <v>241</v>
      </c>
      <c r="E67" s="19">
        <v>0</v>
      </c>
      <c r="F67" s="19">
        <v>118</v>
      </c>
      <c r="G67" s="19">
        <v>3</v>
      </c>
      <c r="H67" s="19">
        <v>0</v>
      </c>
      <c r="I67" s="19">
        <v>15235</v>
      </c>
      <c r="J67" s="20">
        <v>15235</v>
      </c>
    </row>
    <row r="68" spans="1:10" ht="12">
      <c r="A68" s="102">
        <v>41282</v>
      </c>
      <c r="B68" s="8" t="s">
        <v>14</v>
      </c>
      <c r="C68" s="9">
        <v>464</v>
      </c>
      <c r="D68" s="9">
        <v>66</v>
      </c>
      <c r="E68" s="9"/>
      <c r="F68" s="9"/>
      <c r="G68" s="10"/>
      <c r="H68" s="10"/>
      <c r="I68" s="11">
        <v>2784</v>
      </c>
      <c r="J68" s="12"/>
    </row>
    <row r="69" spans="1:10" ht="12">
      <c r="A69" s="102"/>
      <c r="B69" s="8" t="s">
        <v>15</v>
      </c>
      <c r="C69" s="9">
        <v>480</v>
      </c>
      <c r="D69" s="9">
        <v>64</v>
      </c>
      <c r="E69" s="9"/>
      <c r="F69" s="9"/>
      <c r="G69" s="10"/>
      <c r="H69" s="10"/>
      <c r="I69" s="11">
        <v>2880</v>
      </c>
      <c r="J69" s="12"/>
    </row>
    <row r="70" spans="1:10" ht="12">
      <c r="A70" s="102"/>
      <c r="B70" s="8" t="s">
        <v>16</v>
      </c>
      <c r="C70" s="9">
        <v>410</v>
      </c>
      <c r="D70" s="9">
        <v>44</v>
      </c>
      <c r="E70" s="9"/>
      <c r="F70" s="9"/>
      <c r="G70" s="10"/>
      <c r="H70" s="10"/>
      <c r="I70" s="11">
        <v>2460</v>
      </c>
      <c r="J70" s="12"/>
    </row>
    <row r="71" spans="1:10" ht="12">
      <c r="A71" s="102"/>
      <c r="B71" s="8">
        <v>920</v>
      </c>
      <c r="C71" s="9">
        <v>691</v>
      </c>
      <c r="D71" s="9">
        <v>66</v>
      </c>
      <c r="E71" s="9"/>
      <c r="F71" s="9"/>
      <c r="G71" s="10"/>
      <c r="H71" s="10"/>
      <c r="I71" s="11">
        <v>4146</v>
      </c>
      <c r="J71" s="12"/>
    </row>
    <row r="72" spans="1:10" ht="12">
      <c r="A72" s="102"/>
      <c r="B72" s="8" t="s">
        <v>17</v>
      </c>
      <c r="C72" s="9">
        <v>224</v>
      </c>
      <c r="D72" s="9">
        <v>40</v>
      </c>
      <c r="E72" s="9"/>
      <c r="F72" s="9"/>
      <c r="G72" s="10"/>
      <c r="H72" s="10"/>
      <c r="I72" s="11">
        <v>1344</v>
      </c>
      <c r="J72" s="12">
        <v>13614</v>
      </c>
    </row>
    <row r="73" spans="1:10" ht="12">
      <c r="A73" s="102"/>
      <c r="B73" s="13"/>
      <c r="C73" s="14"/>
      <c r="D73" s="14"/>
      <c r="E73" s="14"/>
      <c r="F73" s="14"/>
      <c r="G73" s="15"/>
      <c r="H73" s="15"/>
      <c r="I73" s="16"/>
      <c r="J73" s="17"/>
    </row>
    <row r="74" spans="1:10" ht="12">
      <c r="A74" s="102"/>
      <c r="B74" s="8" t="s">
        <v>18</v>
      </c>
      <c r="C74" s="9"/>
      <c r="D74" s="9"/>
      <c r="E74" s="9"/>
      <c r="F74" s="9">
        <v>54</v>
      </c>
      <c r="G74" s="10">
        <v>2</v>
      </c>
      <c r="H74" s="10"/>
      <c r="I74" s="11">
        <v>388</v>
      </c>
      <c r="J74" s="12"/>
    </row>
    <row r="75" spans="1:10" ht="12">
      <c r="A75" s="102"/>
      <c r="B75" s="8" t="s">
        <v>19</v>
      </c>
      <c r="C75" s="9"/>
      <c r="D75" s="9"/>
      <c r="E75" s="9"/>
      <c r="F75" s="9">
        <v>82</v>
      </c>
      <c r="G75" s="10">
        <v>2</v>
      </c>
      <c r="H75" s="10"/>
      <c r="I75" s="11">
        <v>584</v>
      </c>
      <c r="J75" s="12">
        <v>972</v>
      </c>
    </row>
    <row r="76" spans="1:10" ht="12">
      <c r="A76" s="102"/>
      <c r="B76" s="18" t="s">
        <v>20</v>
      </c>
      <c r="C76" s="19">
        <f>SUM(C68:C75)</f>
        <v>2269</v>
      </c>
      <c r="D76" s="19">
        <f>SUM(D68:D75)</f>
        <v>280</v>
      </c>
      <c r="E76" s="19">
        <v>0</v>
      </c>
      <c r="F76" s="19">
        <v>136</v>
      </c>
      <c r="G76" s="19">
        <v>4</v>
      </c>
      <c r="H76" s="19">
        <v>0</v>
      </c>
      <c r="I76" s="19">
        <v>14586</v>
      </c>
      <c r="J76" s="20">
        <v>14586</v>
      </c>
    </row>
    <row r="77" spans="1:10" ht="12">
      <c r="A77" s="102">
        <v>41283</v>
      </c>
      <c r="B77" s="8" t="s">
        <v>14</v>
      </c>
      <c r="C77" s="9">
        <v>724</v>
      </c>
      <c r="D77" s="9">
        <v>64</v>
      </c>
      <c r="E77" s="9"/>
      <c r="F77" s="9"/>
      <c r="G77" s="10"/>
      <c r="H77" s="10"/>
      <c r="I77" s="11">
        <v>4344</v>
      </c>
      <c r="J77" s="12"/>
    </row>
    <row r="78" spans="1:10" ht="12">
      <c r="A78" s="102"/>
      <c r="B78" s="8" t="s">
        <v>15</v>
      </c>
      <c r="C78" s="9">
        <v>483</v>
      </c>
      <c r="D78" s="9">
        <v>9</v>
      </c>
      <c r="E78" s="9"/>
      <c r="F78" s="9"/>
      <c r="G78" s="10"/>
      <c r="H78" s="10"/>
      <c r="I78" s="11">
        <v>2898</v>
      </c>
      <c r="J78" s="12"/>
    </row>
    <row r="79" spans="1:10" ht="12">
      <c r="A79" s="102"/>
      <c r="B79" s="8" t="s">
        <v>16</v>
      </c>
      <c r="C79" s="9">
        <v>323</v>
      </c>
      <c r="D79" s="9">
        <v>46</v>
      </c>
      <c r="E79" s="9"/>
      <c r="F79" s="9"/>
      <c r="G79" s="10"/>
      <c r="H79" s="10"/>
      <c r="I79" s="11">
        <v>1938</v>
      </c>
      <c r="J79" s="12"/>
    </row>
    <row r="80" spans="1:10" ht="12">
      <c r="A80" s="102"/>
      <c r="B80" s="8">
        <v>920</v>
      </c>
      <c r="C80" s="9">
        <v>795</v>
      </c>
      <c r="D80" s="9">
        <v>79</v>
      </c>
      <c r="E80" s="9"/>
      <c r="F80" s="9"/>
      <c r="G80" s="10"/>
      <c r="H80" s="10"/>
      <c r="I80" s="11">
        <v>4770</v>
      </c>
      <c r="J80" s="12"/>
    </row>
    <row r="81" spans="1:10" ht="12">
      <c r="A81" s="102"/>
      <c r="B81" s="8" t="s">
        <v>17</v>
      </c>
      <c r="C81" s="9">
        <v>243</v>
      </c>
      <c r="D81" s="9">
        <v>52</v>
      </c>
      <c r="E81" s="9"/>
      <c r="F81" s="9"/>
      <c r="G81" s="10"/>
      <c r="H81" s="10"/>
      <c r="I81" s="11">
        <v>1458</v>
      </c>
      <c r="J81" s="12">
        <v>15408</v>
      </c>
    </row>
    <row r="82" spans="1:10" ht="12">
      <c r="A82" s="102"/>
      <c r="B82" s="13"/>
      <c r="C82" s="14"/>
      <c r="D82" s="14"/>
      <c r="E82" s="14"/>
      <c r="F82" s="14"/>
      <c r="G82" s="15"/>
      <c r="H82" s="15"/>
      <c r="I82" s="16"/>
      <c r="J82" s="17"/>
    </row>
    <row r="83" spans="1:10" ht="12">
      <c r="A83" s="102"/>
      <c r="B83" s="8" t="s">
        <v>18</v>
      </c>
      <c r="C83" s="9"/>
      <c r="D83" s="9"/>
      <c r="E83" s="9"/>
      <c r="F83" s="9">
        <v>73</v>
      </c>
      <c r="G83" s="10">
        <v>4</v>
      </c>
      <c r="H83" s="10"/>
      <c r="I83" s="11">
        <v>531</v>
      </c>
      <c r="J83" s="12"/>
    </row>
    <row r="84" spans="1:10" ht="12">
      <c r="A84" s="102"/>
      <c r="B84" s="8" t="s">
        <v>19</v>
      </c>
      <c r="C84" s="9"/>
      <c r="D84" s="9"/>
      <c r="E84" s="9">
        <v>1</v>
      </c>
      <c r="F84" s="9">
        <v>67</v>
      </c>
      <c r="G84" s="10"/>
      <c r="H84" s="10"/>
      <c r="I84" s="11">
        <v>479</v>
      </c>
      <c r="J84" s="12">
        <v>1010</v>
      </c>
    </row>
    <row r="85" spans="1:10" ht="12">
      <c r="A85" s="102"/>
      <c r="B85" s="18" t="s">
        <v>20</v>
      </c>
      <c r="C85" s="19">
        <f>SUM(C77:C84)</f>
        <v>2568</v>
      </c>
      <c r="D85" s="19">
        <f>SUM(D77:D84)</f>
        <v>250</v>
      </c>
      <c r="E85" s="19">
        <v>1</v>
      </c>
      <c r="F85" s="19">
        <v>140</v>
      </c>
      <c r="G85" s="19">
        <v>4</v>
      </c>
      <c r="H85" s="19">
        <v>0</v>
      </c>
      <c r="I85" s="19">
        <v>16418</v>
      </c>
      <c r="J85" s="20">
        <v>16418</v>
      </c>
    </row>
    <row r="86" spans="1:10" ht="12">
      <c r="A86" s="102">
        <v>41284</v>
      </c>
      <c r="B86" s="8" t="s">
        <v>14</v>
      </c>
      <c r="C86" s="9">
        <v>645</v>
      </c>
      <c r="D86" s="9">
        <v>97</v>
      </c>
      <c r="E86" s="9"/>
      <c r="F86" s="9"/>
      <c r="G86" s="10"/>
      <c r="H86" s="10"/>
      <c r="I86" s="11">
        <v>3870</v>
      </c>
      <c r="J86" s="12"/>
    </row>
    <row r="87" spans="1:10" ht="12">
      <c r="A87" s="102"/>
      <c r="B87" s="8" t="s">
        <v>15</v>
      </c>
      <c r="C87" s="9">
        <v>210</v>
      </c>
      <c r="D87" s="9">
        <v>18</v>
      </c>
      <c r="E87" s="9"/>
      <c r="F87" s="9"/>
      <c r="G87" s="10"/>
      <c r="H87" s="10"/>
      <c r="I87" s="11">
        <v>1260</v>
      </c>
      <c r="J87" s="12"/>
    </row>
    <row r="88" spans="1:10" ht="12">
      <c r="A88" s="102"/>
      <c r="B88" s="8" t="s">
        <v>16</v>
      </c>
      <c r="C88" s="9">
        <v>381</v>
      </c>
      <c r="D88" s="9">
        <v>47</v>
      </c>
      <c r="E88" s="9"/>
      <c r="F88" s="9"/>
      <c r="G88" s="10"/>
      <c r="H88" s="10"/>
      <c r="I88" s="11">
        <v>2286</v>
      </c>
      <c r="J88" s="12"/>
    </row>
    <row r="89" spans="1:10" ht="12">
      <c r="A89" s="102"/>
      <c r="B89" s="8">
        <v>920</v>
      </c>
      <c r="C89" s="9">
        <v>786</v>
      </c>
      <c r="D89" s="9">
        <v>57</v>
      </c>
      <c r="E89" s="9"/>
      <c r="F89" s="9"/>
      <c r="G89" s="10"/>
      <c r="H89" s="10"/>
      <c r="I89" s="11">
        <v>4716</v>
      </c>
      <c r="J89" s="12"/>
    </row>
    <row r="90" spans="1:10" ht="12">
      <c r="A90" s="102"/>
      <c r="B90" s="8" t="s">
        <v>17</v>
      </c>
      <c r="C90" s="9">
        <v>210</v>
      </c>
      <c r="D90" s="9">
        <v>34</v>
      </c>
      <c r="E90" s="9"/>
      <c r="F90" s="9"/>
      <c r="G90" s="10"/>
      <c r="H90" s="10"/>
      <c r="I90" s="11">
        <v>1260</v>
      </c>
      <c r="J90" s="12">
        <v>13392</v>
      </c>
    </row>
    <row r="91" spans="1:10" ht="12">
      <c r="A91" s="102"/>
      <c r="B91" s="13"/>
      <c r="C91" s="14"/>
      <c r="D91" s="14"/>
      <c r="E91" s="14"/>
      <c r="F91" s="14"/>
      <c r="G91" s="15"/>
      <c r="H91" s="15"/>
      <c r="I91" s="16"/>
      <c r="J91" s="17"/>
    </row>
    <row r="92" spans="1:10" ht="12">
      <c r="A92" s="102"/>
      <c r="B92" s="8" t="s">
        <v>18</v>
      </c>
      <c r="C92" s="9"/>
      <c r="D92" s="9"/>
      <c r="E92" s="9"/>
      <c r="F92" s="9">
        <v>66</v>
      </c>
      <c r="G92" s="10"/>
      <c r="H92" s="10"/>
      <c r="I92" s="11">
        <v>462</v>
      </c>
      <c r="J92" s="12"/>
    </row>
    <row r="93" spans="1:10" ht="12">
      <c r="A93" s="102"/>
      <c r="B93" s="8" t="s">
        <v>19</v>
      </c>
      <c r="C93" s="9"/>
      <c r="D93" s="9"/>
      <c r="E93" s="9"/>
      <c r="F93" s="9">
        <v>83</v>
      </c>
      <c r="G93" s="10">
        <v>1</v>
      </c>
      <c r="H93" s="10"/>
      <c r="I93" s="11">
        <v>586</v>
      </c>
      <c r="J93" s="12">
        <v>1048</v>
      </c>
    </row>
    <row r="94" spans="1:10" ht="12">
      <c r="A94" s="102"/>
      <c r="B94" s="18" t="s">
        <v>20</v>
      </c>
      <c r="C94" s="19">
        <f>SUM(C86:C93)</f>
        <v>2232</v>
      </c>
      <c r="D94" s="19">
        <f>SUM(D86:D93)</f>
        <v>253</v>
      </c>
      <c r="E94" s="19">
        <v>0</v>
      </c>
      <c r="F94" s="19">
        <v>149</v>
      </c>
      <c r="G94" s="19">
        <v>1</v>
      </c>
      <c r="H94" s="19">
        <v>0</v>
      </c>
      <c r="I94" s="19">
        <v>14440</v>
      </c>
      <c r="J94" s="20">
        <v>14440</v>
      </c>
    </row>
    <row r="95" spans="1:10" ht="12">
      <c r="A95" s="102">
        <v>41285</v>
      </c>
      <c r="B95" s="8" t="s">
        <v>14</v>
      </c>
      <c r="C95" s="9">
        <v>744</v>
      </c>
      <c r="D95" s="9">
        <v>46</v>
      </c>
      <c r="E95" s="9"/>
      <c r="F95" s="9"/>
      <c r="G95" s="10"/>
      <c r="H95" s="10"/>
      <c r="I95" s="11">
        <v>4464</v>
      </c>
      <c r="J95" s="12"/>
    </row>
    <row r="96" spans="1:10" ht="12">
      <c r="A96" s="102"/>
      <c r="B96" s="8" t="s">
        <v>15</v>
      </c>
      <c r="C96" s="9">
        <v>1012</v>
      </c>
      <c r="D96" s="9">
        <v>73</v>
      </c>
      <c r="E96" s="9"/>
      <c r="F96" s="9"/>
      <c r="G96" s="10"/>
      <c r="H96" s="10"/>
      <c r="I96" s="11">
        <v>6072</v>
      </c>
      <c r="J96" s="12"/>
    </row>
    <row r="97" spans="1:10" ht="12">
      <c r="A97" s="102"/>
      <c r="B97" s="8" t="s">
        <v>16</v>
      </c>
      <c r="C97" s="9">
        <v>540</v>
      </c>
      <c r="D97" s="9">
        <v>117</v>
      </c>
      <c r="E97" s="9"/>
      <c r="F97" s="9"/>
      <c r="G97" s="10"/>
      <c r="H97" s="10"/>
      <c r="I97" s="11">
        <v>3240</v>
      </c>
      <c r="J97" s="12"/>
    </row>
    <row r="98" spans="1:10" ht="12">
      <c r="A98" s="102"/>
      <c r="B98" s="8">
        <v>920</v>
      </c>
      <c r="C98" s="9">
        <v>1237</v>
      </c>
      <c r="D98" s="9">
        <v>0</v>
      </c>
      <c r="E98" s="9"/>
      <c r="F98" s="9"/>
      <c r="G98" s="10"/>
      <c r="H98" s="10"/>
      <c r="I98" s="11">
        <v>7422</v>
      </c>
      <c r="J98" s="12"/>
    </row>
    <row r="99" spans="1:10" ht="12">
      <c r="A99" s="102"/>
      <c r="B99" s="8" t="s">
        <v>17</v>
      </c>
      <c r="C99" s="9">
        <v>342</v>
      </c>
      <c r="D99" s="9"/>
      <c r="E99" s="9"/>
      <c r="F99" s="9"/>
      <c r="G99" s="10"/>
      <c r="H99" s="10"/>
      <c r="I99" s="11">
        <v>2052</v>
      </c>
      <c r="J99" s="12">
        <v>23250</v>
      </c>
    </row>
    <row r="100" spans="1:10" ht="12">
      <c r="A100" s="102"/>
      <c r="B100" s="13"/>
      <c r="C100" s="14"/>
      <c r="D100" s="14"/>
      <c r="E100" s="14"/>
      <c r="F100" s="14"/>
      <c r="G100" s="15"/>
      <c r="H100" s="15"/>
      <c r="I100" s="16"/>
      <c r="J100" s="17"/>
    </row>
    <row r="101" spans="1:10" ht="12">
      <c r="A101" s="102"/>
      <c r="B101" s="8" t="s">
        <v>18</v>
      </c>
      <c r="C101" s="9"/>
      <c r="D101" s="9"/>
      <c r="E101" s="9"/>
      <c r="F101" s="9">
        <v>203</v>
      </c>
      <c r="G101" s="10">
        <v>5</v>
      </c>
      <c r="H101" s="10"/>
      <c r="I101" s="11">
        <v>1446</v>
      </c>
      <c r="J101" s="12"/>
    </row>
    <row r="102" spans="1:10" ht="12">
      <c r="A102" s="102"/>
      <c r="B102" s="8" t="s">
        <v>19</v>
      </c>
      <c r="C102" s="9"/>
      <c r="D102" s="9"/>
      <c r="E102" s="9"/>
      <c r="F102" s="9">
        <v>67</v>
      </c>
      <c r="G102" s="10">
        <v>2</v>
      </c>
      <c r="H102" s="10"/>
      <c r="I102" s="11">
        <v>479</v>
      </c>
      <c r="J102" s="12">
        <v>1925</v>
      </c>
    </row>
    <row r="103" spans="1:10" ht="12">
      <c r="A103" s="102"/>
      <c r="B103" s="18" t="s">
        <v>20</v>
      </c>
      <c r="C103" s="19">
        <f>SUM(C95:C102)</f>
        <v>3875</v>
      </c>
      <c r="D103" s="19">
        <f>SUM(D95:D102)</f>
        <v>236</v>
      </c>
      <c r="E103" s="19">
        <v>0</v>
      </c>
      <c r="F103" s="19">
        <v>270</v>
      </c>
      <c r="G103" s="19">
        <v>7</v>
      </c>
      <c r="H103" s="19">
        <v>0</v>
      </c>
      <c r="I103" s="19">
        <v>25175</v>
      </c>
      <c r="J103" s="20">
        <v>25175</v>
      </c>
    </row>
    <row r="104" spans="1:10" ht="12">
      <c r="A104" s="102">
        <v>41286</v>
      </c>
      <c r="B104" s="8" t="s">
        <v>14</v>
      </c>
      <c r="C104" s="9">
        <v>1370</v>
      </c>
      <c r="D104" s="9"/>
      <c r="E104" s="9"/>
      <c r="F104" s="9"/>
      <c r="G104" s="10"/>
      <c r="H104" s="10"/>
      <c r="I104" s="11">
        <v>8220</v>
      </c>
      <c r="J104" s="12"/>
    </row>
    <row r="105" spans="1:10" ht="12">
      <c r="A105" s="102"/>
      <c r="B105" s="8" t="s">
        <v>15</v>
      </c>
      <c r="C105" s="9">
        <v>1128</v>
      </c>
      <c r="D105" s="9">
        <v>0</v>
      </c>
      <c r="E105" s="9"/>
      <c r="F105" s="9"/>
      <c r="G105" s="10"/>
      <c r="H105" s="10"/>
      <c r="I105" s="11">
        <v>6768</v>
      </c>
      <c r="J105" s="12"/>
    </row>
    <row r="106" spans="1:10" ht="12">
      <c r="A106" s="102"/>
      <c r="B106" s="8" t="s">
        <v>16</v>
      </c>
      <c r="C106" s="9">
        <v>504</v>
      </c>
      <c r="D106" s="9">
        <v>0</v>
      </c>
      <c r="E106" s="9"/>
      <c r="F106" s="9"/>
      <c r="G106" s="10"/>
      <c r="H106" s="10"/>
      <c r="I106" s="11">
        <v>3024</v>
      </c>
      <c r="J106" s="12"/>
    </row>
    <row r="107" spans="1:10" ht="12">
      <c r="A107" s="102"/>
      <c r="B107" s="8">
        <v>920</v>
      </c>
      <c r="C107" s="9">
        <v>1105</v>
      </c>
      <c r="D107" s="9">
        <v>76</v>
      </c>
      <c r="E107" s="9"/>
      <c r="F107" s="9"/>
      <c r="G107" s="10"/>
      <c r="H107" s="10"/>
      <c r="I107" s="11">
        <v>6630</v>
      </c>
      <c r="J107" s="12"/>
    </row>
    <row r="108" spans="1:10" ht="12">
      <c r="A108" s="102"/>
      <c r="B108" s="8" t="s">
        <v>17</v>
      </c>
      <c r="C108" s="9">
        <v>404</v>
      </c>
      <c r="D108" s="9">
        <v>93</v>
      </c>
      <c r="E108" s="9"/>
      <c r="F108" s="9"/>
      <c r="G108" s="10"/>
      <c r="H108" s="10"/>
      <c r="I108" s="11">
        <v>2424</v>
      </c>
      <c r="J108" s="12">
        <v>27066</v>
      </c>
    </row>
    <row r="109" spans="1:10" ht="12">
      <c r="A109" s="102"/>
      <c r="B109" s="13"/>
      <c r="C109" s="14"/>
      <c r="D109" s="14"/>
      <c r="E109" s="14"/>
      <c r="F109" s="14"/>
      <c r="G109" s="15"/>
      <c r="H109" s="15"/>
      <c r="I109" s="16"/>
      <c r="J109" s="17"/>
    </row>
    <row r="110" spans="1:10" ht="12">
      <c r="A110" s="102"/>
      <c r="B110" s="8" t="s">
        <v>18</v>
      </c>
      <c r="C110" s="9"/>
      <c r="D110" s="9"/>
      <c r="E110" s="9"/>
      <c r="F110" s="9">
        <v>143</v>
      </c>
      <c r="G110" s="10">
        <v>5</v>
      </c>
      <c r="H110" s="10"/>
      <c r="I110" s="11">
        <v>1026</v>
      </c>
      <c r="J110" s="12"/>
    </row>
    <row r="111" spans="1:10" ht="12">
      <c r="A111" s="102"/>
      <c r="B111" s="8" t="s">
        <v>19</v>
      </c>
      <c r="C111" s="9"/>
      <c r="D111" s="9"/>
      <c r="E111" s="9"/>
      <c r="F111" s="9">
        <v>133</v>
      </c>
      <c r="G111" s="10">
        <v>3</v>
      </c>
      <c r="H111" s="10"/>
      <c r="I111" s="11">
        <v>946</v>
      </c>
      <c r="J111" s="12">
        <v>1972</v>
      </c>
    </row>
    <row r="112" spans="1:10" ht="12">
      <c r="A112" s="102"/>
      <c r="B112" s="18" t="s">
        <v>20</v>
      </c>
      <c r="C112" s="19">
        <f>SUM(C104:C111)</f>
        <v>4511</v>
      </c>
      <c r="D112" s="19">
        <f>SUM(D104:D111)</f>
        <v>169</v>
      </c>
      <c r="E112" s="19">
        <v>0</v>
      </c>
      <c r="F112" s="19">
        <v>276</v>
      </c>
      <c r="G112" s="19">
        <v>8</v>
      </c>
      <c r="H112" s="19">
        <v>0</v>
      </c>
      <c r="I112" s="19">
        <v>29038</v>
      </c>
      <c r="J112" s="20">
        <v>29038</v>
      </c>
    </row>
    <row r="113" spans="1:10" ht="12">
      <c r="A113" s="103"/>
      <c r="B113" s="103">
        <v>920</v>
      </c>
      <c r="C113" s="21">
        <f aca="true" t="shared" si="6" ref="C113:H113">SUM(C112,C103,C94,C85,C76,C67,C58)</f>
        <v>20215</v>
      </c>
      <c r="D113" s="21">
        <f t="shared" si="6"/>
        <v>1636</v>
      </c>
      <c r="E113" s="21">
        <f t="shared" si="6"/>
        <v>1</v>
      </c>
      <c r="F113" s="21">
        <f t="shared" si="6"/>
        <v>1215</v>
      </c>
      <c r="G113" s="21">
        <f t="shared" si="6"/>
        <v>27</v>
      </c>
      <c r="H113" s="21">
        <f t="shared" si="6"/>
        <v>0</v>
      </c>
      <c r="I113" s="22">
        <f>SUM(C113*6,D113*0,E113*10,F113*7,G113*5,H113*15)</f>
        <v>129940</v>
      </c>
      <c r="J113" s="21">
        <f>SUM(J112,J103,J94,J85,J76,J67,J58)</f>
        <v>129940</v>
      </c>
    </row>
    <row r="114" spans="1:10" ht="12">
      <c r="A114" s="102">
        <v>41287</v>
      </c>
      <c r="B114" s="8" t="s">
        <v>14</v>
      </c>
      <c r="C114" s="9">
        <v>560</v>
      </c>
      <c r="D114" s="9">
        <v>54</v>
      </c>
      <c r="E114" s="9"/>
      <c r="F114" s="9"/>
      <c r="G114" s="10"/>
      <c r="H114" s="10"/>
      <c r="I114" s="11">
        <v>3360</v>
      </c>
      <c r="J114" s="12"/>
    </row>
    <row r="115" spans="1:10" ht="12">
      <c r="A115" s="102"/>
      <c r="B115" s="8" t="s">
        <v>15</v>
      </c>
      <c r="C115" s="9">
        <v>286</v>
      </c>
      <c r="D115" s="9">
        <v>27</v>
      </c>
      <c r="E115" s="9"/>
      <c r="F115" s="9"/>
      <c r="G115" s="10"/>
      <c r="H115" s="10"/>
      <c r="I115" s="11">
        <v>1716</v>
      </c>
      <c r="J115" s="12"/>
    </row>
    <row r="116" spans="1:10" ht="12">
      <c r="A116" s="102"/>
      <c r="B116" s="8" t="s">
        <v>16</v>
      </c>
      <c r="C116" s="9">
        <v>346</v>
      </c>
      <c r="D116" s="9">
        <v>53</v>
      </c>
      <c r="E116" s="9"/>
      <c r="F116" s="9"/>
      <c r="G116" s="10"/>
      <c r="H116" s="10"/>
      <c r="I116" s="11">
        <v>2076</v>
      </c>
      <c r="J116" s="12"/>
    </row>
    <row r="117" spans="1:10" ht="12">
      <c r="A117" s="102"/>
      <c r="B117" s="8">
        <v>920</v>
      </c>
      <c r="C117" s="9">
        <v>795</v>
      </c>
      <c r="D117" s="9">
        <v>54</v>
      </c>
      <c r="E117" s="9"/>
      <c r="F117" s="9"/>
      <c r="G117" s="10"/>
      <c r="H117" s="10"/>
      <c r="I117" s="11">
        <v>4770</v>
      </c>
      <c r="J117" s="12"/>
    </row>
    <row r="118" spans="1:10" ht="12">
      <c r="A118" s="102"/>
      <c r="B118" s="8" t="s">
        <v>17</v>
      </c>
      <c r="C118" s="9">
        <v>144</v>
      </c>
      <c r="D118" s="9">
        <v>57</v>
      </c>
      <c r="E118" s="9"/>
      <c r="F118" s="9"/>
      <c r="G118" s="10"/>
      <c r="H118" s="10"/>
      <c r="I118" s="11">
        <v>864</v>
      </c>
      <c r="J118" s="12">
        <v>12786</v>
      </c>
    </row>
    <row r="119" spans="1:10" ht="12">
      <c r="A119" s="102"/>
      <c r="B119" s="13"/>
      <c r="C119" s="14"/>
      <c r="D119" s="14"/>
      <c r="E119" s="14"/>
      <c r="F119" s="14"/>
      <c r="G119" s="15"/>
      <c r="H119" s="15"/>
      <c r="I119" s="16"/>
      <c r="J119" s="17"/>
    </row>
    <row r="120" spans="1:10" ht="12">
      <c r="A120" s="102"/>
      <c r="B120" s="8" t="s">
        <v>18</v>
      </c>
      <c r="C120" s="9"/>
      <c r="D120" s="9"/>
      <c r="E120" s="9"/>
      <c r="F120" s="9">
        <v>87</v>
      </c>
      <c r="G120" s="10"/>
      <c r="H120" s="10"/>
      <c r="I120" s="11">
        <v>609</v>
      </c>
      <c r="J120" s="12"/>
    </row>
    <row r="121" spans="1:10" ht="12">
      <c r="A121" s="102"/>
      <c r="B121" s="8" t="s">
        <v>19</v>
      </c>
      <c r="C121" s="9"/>
      <c r="D121" s="9"/>
      <c r="E121" s="9"/>
      <c r="F121" s="9">
        <v>35</v>
      </c>
      <c r="G121" s="10"/>
      <c r="H121" s="10"/>
      <c r="I121" s="11">
        <v>245</v>
      </c>
      <c r="J121" s="12">
        <v>854</v>
      </c>
    </row>
    <row r="122" spans="1:10" ht="12">
      <c r="A122" s="102"/>
      <c r="B122" s="18" t="s">
        <v>20</v>
      </c>
      <c r="C122" s="19">
        <f>SUM(C114:C121)</f>
        <v>2131</v>
      </c>
      <c r="D122" s="19">
        <f>SUM(D114:D121)</f>
        <v>245</v>
      </c>
      <c r="E122" s="19">
        <v>0</v>
      </c>
      <c r="F122" s="19">
        <v>122</v>
      </c>
      <c r="G122" s="19">
        <v>0</v>
      </c>
      <c r="H122" s="19">
        <v>0</v>
      </c>
      <c r="I122" s="19">
        <v>13640</v>
      </c>
      <c r="J122" s="20">
        <v>13640</v>
      </c>
    </row>
    <row r="123" spans="1:10" ht="12">
      <c r="A123" s="102">
        <v>41288</v>
      </c>
      <c r="B123" s="8" t="s">
        <v>14</v>
      </c>
      <c r="C123" s="9">
        <v>442</v>
      </c>
      <c r="D123" s="9"/>
      <c r="E123" s="9"/>
      <c r="F123" s="9"/>
      <c r="G123" s="10"/>
      <c r="H123" s="10"/>
      <c r="I123" s="11">
        <v>2652</v>
      </c>
      <c r="J123" s="12"/>
    </row>
    <row r="124" spans="1:10" ht="12">
      <c r="A124" s="102"/>
      <c r="B124" s="8" t="s">
        <v>15</v>
      </c>
      <c r="C124" s="9">
        <v>550</v>
      </c>
      <c r="D124" s="9">
        <v>70</v>
      </c>
      <c r="E124" s="9"/>
      <c r="F124" s="9"/>
      <c r="G124" s="10"/>
      <c r="H124" s="10"/>
      <c r="I124" s="11">
        <v>3300</v>
      </c>
      <c r="J124" s="12"/>
    </row>
    <row r="125" spans="1:10" ht="12">
      <c r="A125" s="102"/>
      <c r="B125" s="8" t="s">
        <v>16</v>
      </c>
      <c r="C125" s="9">
        <v>271</v>
      </c>
      <c r="D125" s="9">
        <v>56</v>
      </c>
      <c r="E125" s="9"/>
      <c r="F125" s="9"/>
      <c r="G125" s="10"/>
      <c r="H125" s="10"/>
      <c r="I125" s="11">
        <v>1626</v>
      </c>
      <c r="J125" s="12"/>
    </row>
    <row r="126" spans="1:10" ht="12">
      <c r="A126" s="102"/>
      <c r="B126" s="8">
        <v>920</v>
      </c>
      <c r="C126" s="9">
        <v>546</v>
      </c>
      <c r="D126" s="9">
        <v>33</v>
      </c>
      <c r="E126" s="9"/>
      <c r="F126" s="9"/>
      <c r="G126" s="10"/>
      <c r="H126" s="10"/>
      <c r="I126" s="11">
        <v>3276</v>
      </c>
      <c r="J126" s="12"/>
    </row>
    <row r="127" spans="1:10" ht="12">
      <c r="A127" s="102"/>
      <c r="B127" s="8" t="s">
        <v>17</v>
      </c>
      <c r="C127" s="9">
        <v>152</v>
      </c>
      <c r="D127" s="9">
        <v>46</v>
      </c>
      <c r="E127" s="9"/>
      <c r="F127" s="9"/>
      <c r="G127" s="10"/>
      <c r="H127" s="10"/>
      <c r="I127" s="11">
        <v>912</v>
      </c>
      <c r="J127" s="12">
        <v>11766</v>
      </c>
    </row>
    <row r="128" spans="1:10" ht="12">
      <c r="A128" s="102"/>
      <c r="B128" s="13"/>
      <c r="C128" s="14"/>
      <c r="D128" s="14"/>
      <c r="E128" s="14"/>
      <c r="F128" s="14"/>
      <c r="G128" s="15"/>
      <c r="H128" s="15"/>
      <c r="I128" s="16"/>
      <c r="J128" s="17"/>
    </row>
    <row r="129" spans="1:10" ht="12">
      <c r="A129" s="102"/>
      <c r="B129" s="8" t="s">
        <v>18</v>
      </c>
      <c r="C129" s="9"/>
      <c r="D129" s="9"/>
      <c r="E129" s="9"/>
      <c r="F129" s="9">
        <v>79</v>
      </c>
      <c r="G129" s="10"/>
      <c r="H129" s="10"/>
      <c r="I129" s="11">
        <v>553</v>
      </c>
      <c r="J129" s="12"/>
    </row>
    <row r="130" spans="1:10" ht="12">
      <c r="A130" s="102"/>
      <c r="B130" s="8" t="s">
        <v>19</v>
      </c>
      <c r="C130" s="9"/>
      <c r="D130" s="9"/>
      <c r="E130" s="9"/>
      <c r="F130" s="9">
        <v>47</v>
      </c>
      <c r="G130" s="10">
        <v>1</v>
      </c>
      <c r="H130" s="10"/>
      <c r="I130" s="11">
        <v>334</v>
      </c>
      <c r="J130" s="12">
        <v>887</v>
      </c>
    </row>
    <row r="131" spans="1:10" ht="12">
      <c r="A131" s="102"/>
      <c r="B131" s="18" t="s">
        <v>20</v>
      </c>
      <c r="C131" s="19">
        <f>SUM(C123:C130)</f>
        <v>1961</v>
      </c>
      <c r="D131" s="19">
        <f>SUM(D123:D130)</f>
        <v>205</v>
      </c>
      <c r="E131" s="19">
        <v>0</v>
      </c>
      <c r="F131" s="19">
        <v>126</v>
      </c>
      <c r="G131" s="19">
        <v>1</v>
      </c>
      <c r="H131" s="19">
        <v>0</v>
      </c>
      <c r="I131" s="19">
        <v>12653</v>
      </c>
      <c r="J131" s="20">
        <v>12653</v>
      </c>
    </row>
    <row r="132" spans="1:10" ht="12">
      <c r="A132" s="102">
        <v>41289</v>
      </c>
      <c r="B132" s="8" t="s">
        <v>14</v>
      </c>
      <c r="C132" s="9">
        <v>489</v>
      </c>
      <c r="D132" s="9">
        <v>52</v>
      </c>
      <c r="E132" s="9"/>
      <c r="F132" s="9"/>
      <c r="G132" s="10"/>
      <c r="H132" s="10"/>
      <c r="I132" s="11">
        <v>2934</v>
      </c>
      <c r="J132" s="12"/>
    </row>
    <row r="133" spans="1:10" ht="12">
      <c r="A133" s="102"/>
      <c r="B133" s="8" t="s">
        <v>15</v>
      </c>
      <c r="C133" s="9">
        <v>664</v>
      </c>
      <c r="D133" s="9"/>
      <c r="E133" s="9"/>
      <c r="F133" s="9"/>
      <c r="G133" s="10"/>
      <c r="H133" s="10"/>
      <c r="I133" s="11">
        <v>3984</v>
      </c>
      <c r="J133" s="12"/>
    </row>
    <row r="134" spans="1:10" ht="12">
      <c r="A134" s="102"/>
      <c r="B134" s="8" t="s">
        <v>16</v>
      </c>
      <c r="C134" s="9">
        <v>0</v>
      </c>
      <c r="D134" s="9">
        <v>0</v>
      </c>
      <c r="E134" s="9"/>
      <c r="F134" s="9">
        <v>0</v>
      </c>
      <c r="G134" s="10"/>
      <c r="H134" s="10"/>
      <c r="I134" s="11">
        <v>0</v>
      </c>
      <c r="J134" s="12"/>
    </row>
    <row r="135" spans="1:10" ht="12">
      <c r="A135" s="102"/>
      <c r="B135" s="8">
        <v>920</v>
      </c>
      <c r="C135" s="9">
        <v>640</v>
      </c>
      <c r="D135" s="9">
        <v>26</v>
      </c>
      <c r="E135" s="9"/>
      <c r="F135" s="9"/>
      <c r="G135" s="10"/>
      <c r="H135" s="10"/>
      <c r="I135" s="11">
        <v>3840</v>
      </c>
      <c r="J135" s="12"/>
    </row>
    <row r="136" spans="1:10" ht="12">
      <c r="A136" s="102"/>
      <c r="B136" s="8" t="s">
        <v>17</v>
      </c>
      <c r="C136" s="9">
        <v>216</v>
      </c>
      <c r="D136" s="9">
        <v>59</v>
      </c>
      <c r="E136" s="9"/>
      <c r="F136" s="9"/>
      <c r="G136" s="10"/>
      <c r="H136" s="10"/>
      <c r="I136" s="11">
        <v>1296</v>
      </c>
      <c r="J136" s="12">
        <v>12054</v>
      </c>
    </row>
    <row r="137" spans="1:10" ht="12">
      <c r="A137" s="102"/>
      <c r="B137" s="13"/>
      <c r="C137" s="14"/>
      <c r="D137" s="14"/>
      <c r="E137" s="14"/>
      <c r="F137" s="14"/>
      <c r="G137" s="15"/>
      <c r="H137" s="15"/>
      <c r="I137" s="16"/>
      <c r="J137" s="17"/>
    </row>
    <row r="138" spans="1:10" ht="12">
      <c r="A138" s="102"/>
      <c r="B138" s="8" t="s">
        <v>18</v>
      </c>
      <c r="C138" s="9"/>
      <c r="D138" s="9"/>
      <c r="E138" s="9"/>
      <c r="F138" s="9">
        <v>46</v>
      </c>
      <c r="G138" s="10">
        <v>2</v>
      </c>
      <c r="H138" s="10"/>
      <c r="I138" s="11">
        <v>332</v>
      </c>
      <c r="J138" s="12"/>
    </row>
    <row r="139" spans="1:10" ht="12">
      <c r="A139" s="102"/>
      <c r="B139" s="8" t="s">
        <v>19</v>
      </c>
      <c r="C139" s="9"/>
      <c r="D139" s="9"/>
      <c r="E139" s="9"/>
      <c r="F139" s="9">
        <v>77</v>
      </c>
      <c r="G139" s="10"/>
      <c r="H139" s="10"/>
      <c r="I139" s="11">
        <v>539</v>
      </c>
      <c r="J139" s="12">
        <v>871</v>
      </c>
    </row>
    <row r="140" spans="1:10" ht="12">
      <c r="A140" s="102"/>
      <c r="B140" s="18" t="s">
        <v>20</v>
      </c>
      <c r="C140" s="19">
        <f>SUM(C132:C139)</f>
        <v>2009</v>
      </c>
      <c r="D140" s="19">
        <f>SUM(D132:D139)</f>
        <v>137</v>
      </c>
      <c r="E140" s="19">
        <v>0</v>
      </c>
      <c r="F140" s="19">
        <v>123</v>
      </c>
      <c r="G140" s="19">
        <v>2</v>
      </c>
      <c r="H140" s="19">
        <v>0</v>
      </c>
      <c r="I140" s="19">
        <v>12925</v>
      </c>
      <c r="J140" s="20">
        <v>12925</v>
      </c>
    </row>
    <row r="141" spans="1:10" ht="12">
      <c r="A141" s="102">
        <v>41290</v>
      </c>
      <c r="B141" s="8" t="s">
        <v>14</v>
      </c>
      <c r="C141" s="9">
        <v>381</v>
      </c>
      <c r="D141" s="9">
        <v>0</v>
      </c>
      <c r="E141" s="9"/>
      <c r="F141" s="9"/>
      <c r="G141" s="10"/>
      <c r="H141" s="10"/>
      <c r="I141" s="11">
        <v>2286</v>
      </c>
      <c r="J141" s="12"/>
    </row>
    <row r="142" spans="1:10" ht="12">
      <c r="A142" s="102"/>
      <c r="B142" s="8" t="s">
        <v>15</v>
      </c>
      <c r="C142" s="9">
        <v>530</v>
      </c>
      <c r="D142" s="9">
        <v>43</v>
      </c>
      <c r="E142" s="9"/>
      <c r="F142" s="9"/>
      <c r="G142" s="10"/>
      <c r="H142" s="10"/>
      <c r="I142" s="11">
        <v>3180</v>
      </c>
      <c r="J142" s="12"/>
    </row>
    <row r="143" spans="1:10" ht="12">
      <c r="A143" s="102"/>
      <c r="B143" s="8" t="s">
        <v>16</v>
      </c>
      <c r="C143" s="9">
        <v>360</v>
      </c>
      <c r="D143" s="9">
        <v>43</v>
      </c>
      <c r="E143" s="9"/>
      <c r="F143" s="9"/>
      <c r="G143" s="10"/>
      <c r="H143" s="10"/>
      <c r="I143" s="11">
        <v>2160</v>
      </c>
      <c r="J143" s="12"/>
    </row>
    <row r="144" spans="1:10" ht="12">
      <c r="A144" s="102"/>
      <c r="B144" s="8">
        <v>920</v>
      </c>
      <c r="C144" s="9">
        <v>643</v>
      </c>
      <c r="D144" s="9">
        <v>45</v>
      </c>
      <c r="E144" s="9"/>
      <c r="F144" s="9"/>
      <c r="G144" s="10"/>
      <c r="H144" s="10"/>
      <c r="I144" s="11">
        <v>3858</v>
      </c>
      <c r="J144" s="12"/>
    </row>
    <row r="145" spans="1:10" ht="12">
      <c r="A145" s="102"/>
      <c r="B145" s="8" t="s">
        <v>17</v>
      </c>
      <c r="C145" s="9">
        <v>216</v>
      </c>
      <c r="D145" s="9">
        <v>45</v>
      </c>
      <c r="E145" s="9"/>
      <c r="F145" s="9"/>
      <c r="G145" s="10"/>
      <c r="H145" s="10"/>
      <c r="I145" s="11">
        <v>1296</v>
      </c>
      <c r="J145" s="12">
        <v>12780</v>
      </c>
    </row>
    <row r="146" spans="1:10" ht="12">
      <c r="A146" s="102"/>
      <c r="B146" s="13"/>
      <c r="C146" s="14"/>
      <c r="D146" s="14"/>
      <c r="E146" s="14"/>
      <c r="F146" s="14"/>
      <c r="G146" s="15"/>
      <c r="H146" s="15"/>
      <c r="I146" s="16"/>
      <c r="J146" s="17"/>
    </row>
    <row r="147" spans="1:10" ht="12">
      <c r="A147" s="102"/>
      <c r="B147" s="8" t="s">
        <v>18</v>
      </c>
      <c r="C147" s="9"/>
      <c r="D147" s="9"/>
      <c r="E147" s="9"/>
      <c r="F147" s="9">
        <v>49</v>
      </c>
      <c r="G147" s="10">
        <v>2</v>
      </c>
      <c r="H147" s="10"/>
      <c r="I147" s="11">
        <v>353</v>
      </c>
      <c r="J147" s="12"/>
    </row>
    <row r="148" spans="1:10" ht="12">
      <c r="A148" s="102"/>
      <c r="B148" s="8" t="s">
        <v>19</v>
      </c>
      <c r="C148" s="9"/>
      <c r="D148" s="9"/>
      <c r="E148" s="9"/>
      <c r="F148" s="9">
        <v>89</v>
      </c>
      <c r="G148" s="10">
        <v>1</v>
      </c>
      <c r="H148" s="10"/>
      <c r="I148" s="11">
        <v>628</v>
      </c>
      <c r="J148" s="12">
        <v>981</v>
      </c>
    </row>
    <row r="149" spans="1:10" ht="12">
      <c r="A149" s="102"/>
      <c r="B149" s="18" t="s">
        <v>20</v>
      </c>
      <c r="C149" s="19">
        <f>SUM(C141:C148)</f>
        <v>2130</v>
      </c>
      <c r="D149" s="19">
        <f>SUM(D141:D148)</f>
        <v>176</v>
      </c>
      <c r="E149" s="19">
        <v>0</v>
      </c>
      <c r="F149" s="19">
        <v>138</v>
      </c>
      <c r="G149" s="19">
        <v>3</v>
      </c>
      <c r="H149" s="19">
        <v>0</v>
      </c>
      <c r="I149" s="19">
        <v>13761</v>
      </c>
      <c r="J149" s="20">
        <v>13761</v>
      </c>
    </row>
    <row r="150" spans="1:10" ht="12">
      <c r="A150" s="102">
        <v>41291</v>
      </c>
      <c r="B150" s="8" t="s">
        <v>14</v>
      </c>
      <c r="C150" s="9">
        <v>366</v>
      </c>
      <c r="D150" s="9">
        <v>41</v>
      </c>
      <c r="E150" s="9"/>
      <c r="F150" s="9"/>
      <c r="G150" s="10"/>
      <c r="H150" s="10"/>
      <c r="I150" s="11">
        <v>2196</v>
      </c>
      <c r="J150" s="12"/>
    </row>
    <row r="151" spans="1:10" ht="12">
      <c r="A151" s="102"/>
      <c r="B151" s="8" t="s">
        <v>15</v>
      </c>
      <c r="C151" s="9">
        <v>726</v>
      </c>
      <c r="D151" s="9">
        <v>0</v>
      </c>
      <c r="E151" s="9"/>
      <c r="F151" s="9"/>
      <c r="G151" s="10"/>
      <c r="H151" s="10"/>
      <c r="I151" s="11">
        <v>4356</v>
      </c>
      <c r="J151" s="12"/>
    </row>
    <row r="152" spans="1:10" ht="12">
      <c r="A152" s="102"/>
      <c r="B152" s="8" t="s">
        <v>16</v>
      </c>
      <c r="C152" s="9">
        <v>0</v>
      </c>
      <c r="D152" s="9">
        <v>0</v>
      </c>
      <c r="E152" s="9"/>
      <c r="F152" s="9"/>
      <c r="G152" s="10"/>
      <c r="H152" s="10"/>
      <c r="I152" s="11">
        <v>0</v>
      </c>
      <c r="J152" s="12"/>
    </row>
    <row r="153" spans="1:10" ht="12">
      <c r="A153" s="102"/>
      <c r="B153" s="8">
        <v>920</v>
      </c>
      <c r="C153" s="9">
        <v>621</v>
      </c>
      <c r="D153" s="9">
        <v>34</v>
      </c>
      <c r="E153" s="9"/>
      <c r="F153" s="9"/>
      <c r="G153" s="10"/>
      <c r="H153" s="10"/>
      <c r="I153" s="11">
        <v>3726</v>
      </c>
      <c r="J153" s="12"/>
    </row>
    <row r="154" spans="1:10" ht="12">
      <c r="A154" s="102"/>
      <c r="B154" s="8" t="s">
        <v>17</v>
      </c>
      <c r="C154" s="9">
        <v>243</v>
      </c>
      <c r="D154" s="9">
        <v>37</v>
      </c>
      <c r="E154" s="9"/>
      <c r="F154" s="9"/>
      <c r="G154" s="10"/>
      <c r="H154" s="10"/>
      <c r="I154" s="11">
        <v>1458</v>
      </c>
      <c r="J154" s="12">
        <v>11736</v>
      </c>
    </row>
    <row r="155" spans="1:10" ht="12">
      <c r="A155" s="102"/>
      <c r="B155" s="13"/>
      <c r="C155" s="14"/>
      <c r="D155" s="14"/>
      <c r="E155" s="14"/>
      <c r="F155" s="14"/>
      <c r="G155" s="15"/>
      <c r="H155" s="15"/>
      <c r="I155" s="16"/>
      <c r="J155" s="17"/>
    </row>
    <row r="156" spans="1:10" ht="12">
      <c r="A156" s="102"/>
      <c r="B156" s="8" t="s">
        <v>18</v>
      </c>
      <c r="C156" s="9"/>
      <c r="D156" s="9"/>
      <c r="E156" s="9"/>
      <c r="F156" s="9">
        <v>58</v>
      </c>
      <c r="G156" s="10">
        <v>2</v>
      </c>
      <c r="H156" s="10"/>
      <c r="I156" s="11">
        <v>416</v>
      </c>
      <c r="J156" s="12"/>
    </row>
    <row r="157" spans="1:10" ht="12">
      <c r="A157" s="102"/>
      <c r="B157" s="8" t="s">
        <v>19</v>
      </c>
      <c r="C157" s="9"/>
      <c r="D157" s="9"/>
      <c r="E157" s="9"/>
      <c r="F157" s="9">
        <v>46</v>
      </c>
      <c r="G157" s="10">
        <v>1</v>
      </c>
      <c r="H157" s="10"/>
      <c r="I157" s="11">
        <v>327</v>
      </c>
      <c r="J157" s="12">
        <v>743</v>
      </c>
    </row>
    <row r="158" spans="1:10" ht="12">
      <c r="A158" s="102"/>
      <c r="B158" s="18" t="s">
        <v>20</v>
      </c>
      <c r="C158" s="19">
        <f>SUM(C150:C157)</f>
        <v>1956</v>
      </c>
      <c r="D158" s="19">
        <f>SUM(D150:D157)</f>
        <v>112</v>
      </c>
      <c r="E158" s="19">
        <v>0</v>
      </c>
      <c r="F158" s="19">
        <v>104</v>
      </c>
      <c r="G158" s="19">
        <v>3</v>
      </c>
      <c r="H158" s="19">
        <v>0</v>
      </c>
      <c r="I158" s="19">
        <v>12479</v>
      </c>
      <c r="J158" s="20">
        <v>12479</v>
      </c>
    </row>
    <row r="159" spans="1:10" ht="12">
      <c r="A159" s="102">
        <v>41292</v>
      </c>
      <c r="B159" s="8" t="s">
        <v>14</v>
      </c>
      <c r="C159" s="9">
        <v>437</v>
      </c>
      <c r="D159" s="9">
        <v>24</v>
      </c>
      <c r="E159" s="9"/>
      <c r="F159" s="9"/>
      <c r="G159" s="10"/>
      <c r="H159" s="10"/>
      <c r="I159" s="11">
        <v>2622</v>
      </c>
      <c r="J159" s="12"/>
    </row>
    <row r="160" spans="1:10" ht="12">
      <c r="A160" s="102"/>
      <c r="B160" s="8" t="s">
        <v>15</v>
      </c>
      <c r="C160" s="9">
        <v>815</v>
      </c>
      <c r="D160" s="9">
        <v>0</v>
      </c>
      <c r="E160" s="9"/>
      <c r="F160" s="9"/>
      <c r="G160" s="10"/>
      <c r="H160" s="10"/>
      <c r="I160" s="11">
        <v>4890</v>
      </c>
      <c r="J160" s="12"/>
    </row>
    <row r="161" spans="1:10" ht="12">
      <c r="A161" s="102"/>
      <c r="B161" s="8" t="s">
        <v>16</v>
      </c>
      <c r="C161" s="9">
        <v>830</v>
      </c>
      <c r="D161" s="9">
        <v>168</v>
      </c>
      <c r="E161" s="9"/>
      <c r="F161" s="9"/>
      <c r="G161" s="10"/>
      <c r="H161" s="10"/>
      <c r="I161" s="11">
        <v>4980</v>
      </c>
      <c r="J161" s="12"/>
    </row>
    <row r="162" spans="1:10" ht="12">
      <c r="A162" s="102"/>
      <c r="B162" s="8">
        <v>920</v>
      </c>
      <c r="C162" s="9">
        <v>875</v>
      </c>
      <c r="D162" s="9">
        <v>55</v>
      </c>
      <c r="E162" s="9"/>
      <c r="F162" s="9"/>
      <c r="G162" s="10"/>
      <c r="H162" s="10"/>
      <c r="I162" s="11">
        <v>5250</v>
      </c>
      <c r="J162" s="12"/>
    </row>
    <row r="163" spans="1:10" ht="12">
      <c r="A163" s="102"/>
      <c r="B163" s="8" t="s">
        <v>17</v>
      </c>
      <c r="C163" s="9">
        <v>309</v>
      </c>
      <c r="D163" s="9">
        <v>62</v>
      </c>
      <c r="E163" s="9"/>
      <c r="F163" s="9"/>
      <c r="G163" s="10"/>
      <c r="H163" s="10"/>
      <c r="I163" s="11">
        <v>1854</v>
      </c>
      <c r="J163" s="12">
        <v>19596</v>
      </c>
    </row>
    <row r="164" spans="1:10" ht="12">
      <c r="A164" s="102"/>
      <c r="B164" s="13"/>
      <c r="C164" s="14"/>
      <c r="D164" s="14"/>
      <c r="E164" s="14"/>
      <c r="F164" s="14"/>
      <c r="G164" s="15"/>
      <c r="H164" s="15"/>
      <c r="I164" s="16"/>
      <c r="J164" s="17"/>
    </row>
    <row r="165" spans="1:10" ht="12">
      <c r="A165" s="102"/>
      <c r="B165" s="8" t="s">
        <v>18</v>
      </c>
      <c r="C165" s="9"/>
      <c r="D165" s="9"/>
      <c r="E165" s="9"/>
      <c r="F165" s="9">
        <v>134</v>
      </c>
      <c r="G165" s="10"/>
      <c r="H165" s="10"/>
      <c r="I165" s="11">
        <v>938</v>
      </c>
      <c r="J165" s="12"/>
    </row>
    <row r="166" spans="1:10" ht="12">
      <c r="A166" s="102"/>
      <c r="B166" s="8" t="s">
        <v>19</v>
      </c>
      <c r="C166" s="9"/>
      <c r="D166" s="9"/>
      <c r="E166" s="9"/>
      <c r="F166" s="9">
        <v>148</v>
      </c>
      <c r="G166" s="10">
        <v>1</v>
      </c>
      <c r="H166" s="10"/>
      <c r="I166" s="11">
        <v>1041</v>
      </c>
      <c r="J166" s="12">
        <v>1979</v>
      </c>
    </row>
    <row r="167" spans="1:10" ht="12">
      <c r="A167" s="102"/>
      <c r="B167" s="18" t="s">
        <v>20</v>
      </c>
      <c r="C167" s="19">
        <f>SUM(C159:C166)</f>
        <v>3266</v>
      </c>
      <c r="D167" s="19">
        <f>SUM(D159:D166)</f>
        <v>309</v>
      </c>
      <c r="E167" s="19">
        <v>0</v>
      </c>
      <c r="F167" s="19">
        <v>282</v>
      </c>
      <c r="G167" s="19">
        <v>1</v>
      </c>
      <c r="H167" s="19">
        <v>0</v>
      </c>
      <c r="I167" s="19">
        <v>21575</v>
      </c>
      <c r="J167" s="20">
        <v>21575</v>
      </c>
    </row>
    <row r="168" spans="1:10" ht="12">
      <c r="A168" s="102">
        <v>41293</v>
      </c>
      <c r="B168" s="8" t="s">
        <v>14</v>
      </c>
      <c r="C168" s="9">
        <v>1369</v>
      </c>
      <c r="D168" s="9">
        <v>0</v>
      </c>
      <c r="E168" s="9"/>
      <c r="F168" s="9"/>
      <c r="G168" s="10"/>
      <c r="H168" s="10"/>
      <c r="I168" s="11">
        <v>8214</v>
      </c>
      <c r="J168" s="12"/>
    </row>
    <row r="169" spans="1:10" ht="12">
      <c r="A169" s="102"/>
      <c r="B169" s="8" t="s">
        <v>15</v>
      </c>
      <c r="C169" s="9">
        <v>1325</v>
      </c>
      <c r="D169" s="9">
        <v>105</v>
      </c>
      <c r="E169" s="9"/>
      <c r="F169" s="9"/>
      <c r="G169" s="10"/>
      <c r="H169" s="10"/>
      <c r="I169" s="11">
        <v>7950</v>
      </c>
      <c r="J169" s="12"/>
    </row>
    <row r="170" spans="1:10" ht="12">
      <c r="A170" s="102"/>
      <c r="B170" s="8" t="s">
        <v>16</v>
      </c>
      <c r="C170" s="9">
        <v>336</v>
      </c>
      <c r="D170" s="9">
        <v>72</v>
      </c>
      <c r="E170" s="9"/>
      <c r="F170" s="9"/>
      <c r="G170" s="10"/>
      <c r="H170" s="10"/>
      <c r="I170" s="11">
        <v>2016</v>
      </c>
      <c r="J170" s="12"/>
    </row>
    <row r="171" spans="1:10" ht="12">
      <c r="A171" s="102"/>
      <c r="B171" s="8">
        <v>920</v>
      </c>
      <c r="C171" s="9">
        <v>1267</v>
      </c>
      <c r="D171" s="9">
        <v>0</v>
      </c>
      <c r="E171" s="9"/>
      <c r="F171" s="9"/>
      <c r="G171" s="10"/>
      <c r="H171" s="10"/>
      <c r="I171" s="11">
        <v>7602</v>
      </c>
      <c r="J171" s="12"/>
    </row>
    <row r="172" spans="1:10" ht="12">
      <c r="A172" s="102"/>
      <c r="B172" s="8" t="s">
        <v>17</v>
      </c>
      <c r="C172" s="9">
        <v>429</v>
      </c>
      <c r="D172" s="9">
        <v>84</v>
      </c>
      <c r="E172" s="9"/>
      <c r="F172" s="9"/>
      <c r="G172" s="10"/>
      <c r="H172" s="10"/>
      <c r="I172" s="11">
        <v>2574</v>
      </c>
      <c r="J172" s="12">
        <v>28356</v>
      </c>
    </row>
    <row r="173" spans="1:10" ht="12">
      <c r="A173" s="102"/>
      <c r="B173" s="13"/>
      <c r="C173" s="14"/>
      <c r="D173" s="14"/>
      <c r="E173" s="14"/>
      <c r="F173" s="14"/>
      <c r="G173" s="15"/>
      <c r="H173" s="15"/>
      <c r="I173" s="16"/>
      <c r="J173" s="17"/>
    </row>
    <row r="174" spans="1:10" ht="12">
      <c r="A174" s="102"/>
      <c r="B174" s="8" t="s">
        <v>18</v>
      </c>
      <c r="C174" s="9"/>
      <c r="D174" s="9"/>
      <c r="E174" s="9"/>
      <c r="F174" s="9">
        <v>131</v>
      </c>
      <c r="G174" s="10">
        <v>6</v>
      </c>
      <c r="H174" s="10"/>
      <c r="I174" s="11">
        <v>947</v>
      </c>
      <c r="J174" s="12"/>
    </row>
    <row r="175" spans="1:10" ht="12">
      <c r="A175" s="102"/>
      <c r="B175" s="8" t="s">
        <v>19</v>
      </c>
      <c r="C175" s="9"/>
      <c r="D175" s="9"/>
      <c r="E175" s="9"/>
      <c r="F175" s="9">
        <v>142</v>
      </c>
      <c r="G175" s="10">
        <v>8</v>
      </c>
      <c r="H175" s="10"/>
      <c r="I175" s="11">
        <v>1034</v>
      </c>
      <c r="J175" s="12">
        <v>1981</v>
      </c>
    </row>
    <row r="176" spans="1:10" ht="12">
      <c r="A176" s="102"/>
      <c r="B176" s="18" t="s">
        <v>20</v>
      </c>
      <c r="C176" s="19">
        <f>SUM(C168:C175)</f>
        <v>4726</v>
      </c>
      <c r="D176" s="19">
        <f>SUM(D168:D175)</f>
        <v>261</v>
      </c>
      <c r="E176" s="19">
        <v>0</v>
      </c>
      <c r="F176" s="19">
        <v>273</v>
      </c>
      <c r="G176" s="19">
        <v>14</v>
      </c>
      <c r="H176" s="19">
        <v>0</v>
      </c>
      <c r="I176" s="19">
        <v>30337</v>
      </c>
      <c r="J176" s="20">
        <v>30337</v>
      </c>
    </row>
    <row r="177" spans="1:10" ht="12">
      <c r="A177" s="103"/>
      <c r="B177" s="103">
        <v>920</v>
      </c>
      <c r="C177" s="21">
        <f aca="true" t="shared" si="7" ref="C177:H177">SUM(C176,C167,C158,C149,C140,C131,C122)</f>
        <v>18179</v>
      </c>
      <c r="D177" s="21">
        <f t="shared" si="7"/>
        <v>1445</v>
      </c>
      <c r="E177" s="21">
        <f t="shared" si="7"/>
        <v>0</v>
      </c>
      <c r="F177" s="21">
        <f t="shared" si="7"/>
        <v>1168</v>
      </c>
      <c r="G177" s="21">
        <f t="shared" si="7"/>
        <v>24</v>
      </c>
      <c r="H177" s="21">
        <f t="shared" si="7"/>
        <v>0</v>
      </c>
      <c r="I177" s="22">
        <f>SUM(C177*6,D177*0,E177*10,F177*7,G177*5,H177*15)</f>
        <v>117370</v>
      </c>
      <c r="J177" s="21">
        <f>SUM(J176,J167,J158,J149,J140,J131,J122)</f>
        <v>117370</v>
      </c>
    </row>
    <row r="178" spans="1:10" ht="12">
      <c r="A178" s="102">
        <v>41294</v>
      </c>
      <c r="B178" s="8" t="s">
        <v>14</v>
      </c>
      <c r="C178" s="9">
        <v>1030</v>
      </c>
      <c r="D178" s="9">
        <v>108</v>
      </c>
      <c r="E178" s="9"/>
      <c r="F178" s="9"/>
      <c r="G178" s="10"/>
      <c r="H178" s="10"/>
      <c r="I178" s="11">
        <v>6180</v>
      </c>
      <c r="J178" s="12"/>
    </row>
    <row r="179" spans="1:10" ht="12">
      <c r="A179" s="102"/>
      <c r="B179" s="8" t="s">
        <v>15</v>
      </c>
      <c r="C179" s="9">
        <v>720</v>
      </c>
      <c r="D179" s="9">
        <v>67</v>
      </c>
      <c r="E179" s="9"/>
      <c r="F179" s="9"/>
      <c r="G179" s="10"/>
      <c r="H179" s="10"/>
      <c r="I179" s="11">
        <v>4320</v>
      </c>
      <c r="J179" s="12"/>
    </row>
    <row r="180" spans="1:10" ht="12">
      <c r="A180" s="102"/>
      <c r="B180" s="8" t="s">
        <v>16</v>
      </c>
      <c r="C180" s="9">
        <v>865</v>
      </c>
      <c r="D180" s="9">
        <v>150</v>
      </c>
      <c r="E180" s="9"/>
      <c r="F180" s="9"/>
      <c r="G180" s="10"/>
      <c r="H180" s="10"/>
      <c r="I180" s="11">
        <v>5190</v>
      </c>
      <c r="J180" s="12"/>
    </row>
    <row r="181" spans="1:10" ht="12">
      <c r="A181" s="102"/>
      <c r="B181" s="8">
        <v>920</v>
      </c>
      <c r="C181" s="9">
        <v>1078</v>
      </c>
      <c r="D181" s="9">
        <v>129</v>
      </c>
      <c r="E181" s="9"/>
      <c r="F181" s="9"/>
      <c r="G181" s="10"/>
      <c r="H181" s="10"/>
      <c r="I181" s="11">
        <v>6468</v>
      </c>
      <c r="J181" s="12"/>
    </row>
    <row r="182" spans="1:10" ht="12">
      <c r="A182" s="102"/>
      <c r="B182" s="8" t="s">
        <v>17</v>
      </c>
      <c r="C182" s="9">
        <v>425</v>
      </c>
      <c r="D182" s="9">
        <v>156</v>
      </c>
      <c r="E182" s="9"/>
      <c r="F182" s="9"/>
      <c r="G182" s="10"/>
      <c r="H182" s="10"/>
      <c r="I182" s="11">
        <v>2550</v>
      </c>
      <c r="J182" s="12">
        <v>24708</v>
      </c>
    </row>
    <row r="183" spans="1:10" ht="12">
      <c r="A183" s="102"/>
      <c r="B183" s="13"/>
      <c r="C183" s="14"/>
      <c r="D183" s="14"/>
      <c r="E183" s="14"/>
      <c r="F183" s="14"/>
      <c r="G183" s="15"/>
      <c r="H183" s="15"/>
      <c r="I183" s="16"/>
      <c r="J183" s="17"/>
    </row>
    <row r="184" spans="1:10" ht="12">
      <c r="A184" s="102"/>
      <c r="B184" s="8" t="s">
        <v>18</v>
      </c>
      <c r="C184" s="9"/>
      <c r="D184" s="9"/>
      <c r="E184" s="9"/>
      <c r="F184" s="9">
        <v>96</v>
      </c>
      <c r="G184" s="10">
        <v>1</v>
      </c>
      <c r="H184" s="10"/>
      <c r="I184" s="11">
        <v>677</v>
      </c>
      <c r="J184" s="12"/>
    </row>
    <row r="185" spans="1:10" ht="12">
      <c r="A185" s="102"/>
      <c r="B185" s="8" t="s">
        <v>19</v>
      </c>
      <c r="C185" s="9"/>
      <c r="D185" s="9"/>
      <c r="E185" s="9"/>
      <c r="F185" s="9">
        <v>189</v>
      </c>
      <c r="G185" s="10">
        <v>5</v>
      </c>
      <c r="H185" s="10"/>
      <c r="I185" s="11">
        <v>1348</v>
      </c>
      <c r="J185" s="12">
        <v>2025</v>
      </c>
    </row>
    <row r="186" spans="1:10" ht="12">
      <c r="A186" s="102"/>
      <c r="B186" s="18" t="s">
        <v>20</v>
      </c>
      <c r="C186" s="19">
        <f>SUM(C178:C185)</f>
        <v>4118</v>
      </c>
      <c r="D186" s="19">
        <f>SUM(D178:D185)</f>
        <v>610</v>
      </c>
      <c r="E186" s="19">
        <v>0</v>
      </c>
      <c r="F186" s="19">
        <v>285</v>
      </c>
      <c r="G186" s="19">
        <v>6</v>
      </c>
      <c r="H186" s="19">
        <v>0</v>
      </c>
      <c r="I186" s="19">
        <v>26733</v>
      </c>
      <c r="J186" s="20">
        <v>26733</v>
      </c>
    </row>
    <row r="187" spans="1:10" ht="12">
      <c r="A187" s="102">
        <v>41295</v>
      </c>
      <c r="B187" s="8" t="s">
        <v>14</v>
      </c>
      <c r="C187" s="9">
        <v>399</v>
      </c>
      <c r="D187" s="9">
        <v>17</v>
      </c>
      <c r="E187" s="9"/>
      <c r="F187" s="9"/>
      <c r="G187" s="10"/>
      <c r="H187" s="10"/>
      <c r="I187" s="11">
        <v>2394</v>
      </c>
      <c r="J187" s="12"/>
    </row>
    <row r="188" spans="1:10" ht="12">
      <c r="A188" s="102"/>
      <c r="B188" s="8" t="s">
        <v>15</v>
      </c>
      <c r="C188" s="9">
        <v>330</v>
      </c>
      <c r="D188" s="9">
        <v>40</v>
      </c>
      <c r="E188" s="9"/>
      <c r="F188" s="9"/>
      <c r="G188" s="10"/>
      <c r="H188" s="10"/>
      <c r="I188" s="11">
        <v>1980</v>
      </c>
      <c r="J188" s="12"/>
    </row>
    <row r="189" spans="1:10" ht="12">
      <c r="A189" s="102"/>
      <c r="B189" s="8" t="s">
        <v>16</v>
      </c>
      <c r="C189" s="9">
        <v>113</v>
      </c>
      <c r="D189" s="9">
        <v>32</v>
      </c>
      <c r="E189" s="9"/>
      <c r="F189" s="9"/>
      <c r="G189" s="10"/>
      <c r="H189" s="10"/>
      <c r="I189" s="11">
        <v>678</v>
      </c>
      <c r="J189" s="12"/>
    </row>
    <row r="190" spans="1:10" ht="12">
      <c r="A190" s="102"/>
      <c r="B190" s="8">
        <v>920</v>
      </c>
      <c r="C190" s="9">
        <v>512</v>
      </c>
      <c r="D190" s="9">
        <v>23</v>
      </c>
      <c r="E190" s="9"/>
      <c r="F190" s="9"/>
      <c r="G190" s="10"/>
      <c r="H190" s="10"/>
      <c r="I190" s="11">
        <v>3072</v>
      </c>
      <c r="J190" s="12"/>
    </row>
    <row r="191" spans="1:10" ht="12">
      <c r="A191" s="102"/>
      <c r="B191" s="8" t="s">
        <v>17</v>
      </c>
      <c r="C191" s="9">
        <v>124</v>
      </c>
      <c r="D191" s="9">
        <v>48</v>
      </c>
      <c r="E191" s="9"/>
      <c r="F191" s="9"/>
      <c r="G191" s="10"/>
      <c r="H191" s="10"/>
      <c r="I191" s="11">
        <v>744</v>
      </c>
      <c r="J191" s="12">
        <v>8868</v>
      </c>
    </row>
    <row r="192" spans="1:10" ht="12">
      <c r="A192" s="102"/>
      <c r="B192" s="13"/>
      <c r="C192" s="14"/>
      <c r="D192" s="14"/>
      <c r="E192" s="14"/>
      <c r="F192" s="14"/>
      <c r="G192" s="15"/>
      <c r="H192" s="15"/>
      <c r="I192" s="16"/>
      <c r="J192" s="17"/>
    </row>
    <row r="193" spans="1:10" ht="12">
      <c r="A193" s="102"/>
      <c r="B193" s="8" t="s">
        <v>18</v>
      </c>
      <c r="C193" s="9"/>
      <c r="D193" s="9"/>
      <c r="E193" s="9"/>
      <c r="F193" s="9">
        <v>58</v>
      </c>
      <c r="G193" s="10">
        <v>2</v>
      </c>
      <c r="H193" s="10"/>
      <c r="I193" s="11">
        <v>416</v>
      </c>
      <c r="J193" s="12"/>
    </row>
    <row r="194" spans="1:10" ht="12">
      <c r="A194" s="102"/>
      <c r="B194" s="8" t="s">
        <v>19</v>
      </c>
      <c r="C194" s="9"/>
      <c r="D194" s="9"/>
      <c r="E194" s="9"/>
      <c r="F194" s="9">
        <v>44</v>
      </c>
      <c r="G194" s="10"/>
      <c r="H194" s="10"/>
      <c r="I194" s="11">
        <v>308</v>
      </c>
      <c r="J194" s="12">
        <v>724</v>
      </c>
    </row>
    <row r="195" spans="1:10" ht="12">
      <c r="A195" s="102"/>
      <c r="B195" s="18" t="s">
        <v>20</v>
      </c>
      <c r="C195" s="19">
        <f>SUM(C187:C194)</f>
        <v>1478</v>
      </c>
      <c r="D195" s="19">
        <f>SUM(D187:D194)</f>
        <v>160</v>
      </c>
      <c r="E195" s="19">
        <v>0</v>
      </c>
      <c r="F195" s="19">
        <v>102</v>
      </c>
      <c r="G195" s="19">
        <v>2</v>
      </c>
      <c r="H195" s="19">
        <v>0</v>
      </c>
      <c r="I195" s="19">
        <v>9592</v>
      </c>
      <c r="J195" s="20">
        <v>9592</v>
      </c>
    </row>
    <row r="196" spans="1:10" ht="12">
      <c r="A196" s="102">
        <v>41296</v>
      </c>
      <c r="B196" s="8" t="s">
        <v>14</v>
      </c>
      <c r="C196" s="9">
        <v>541</v>
      </c>
      <c r="D196" s="9">
        <v>95</v>
      </c>
      <c r="E196" s="9"/>
      <c r="F196" s="9"/>
      <c r="G196" s="10"/>
      <c r="H196" s="10"/>
      <c r="I196" s="11">
        <v>3246</v>
      </c>
      <c r="J196" s="12"/>
    </row>
    <row r="197" spans="1:10" ht="12">
      <c r="A197" s="102"/>
      <c r="B197" s="8" t="s">
        <v>15</v>
      </c>
      <c r="C197" s="9">
        <v>382</v>
      </c>
      <c r="D197" s="9">
        <v>77</v>
      </c>
      <c r="E197" s="9"/>
      <c r="F197" s="9"/>
      <c r="G197" s="10"/>
      <c r="H197" s="10"/>
      <c r="I197" s="11">
        <v>2292</v>
      </c>
      <c r="J197" s="12"/>
    </row>
    <row r="198" spans="1:10" ht="12">
      <c r="A198" s="102"/>
      <c r="B198" s="8" t="s">
        <v>16</v>
      </c>
      <c r="C198" s="9">
        <v>108</v>
      </c>
      <c r="D198" s="9">
        <v>13</v>
      </c>
      <c r="E198" s="9"/>
      <c r="F198" s="9"/>
      <c r="G198" s="10"/>
      <c r="H198" s="10"/>
      <c r="I198" s="11">
        <v>648</v>
      </c>
      <c r="J198" s="12"/>
    </row>
    <row r="199" spans="1:10" ht="12">
      <c r="A199" s="102"/>
      <c r="B199" s="8">
        <v>920</v>
      </c>
      <c r="C199" s="9">
        <v>381</v>
      </c>
      <c r="D199" s="9">
        <v>36</v>
      </c>
      <c r="E199" s="9"/>
      <c r="F199" s="9"/>
      <c r="G199" s="10"/>
      <c r="H199" s="10"/>
      <c r="I199" s="11">
        <v>2286</v>
      </c>
      <c r="J199" s="12"/>
    </row>
    <row r="200" spans="1:10" ht="12">
      <c r="A200" s="102"/>
      <c r="B200" s="8" t="s">
        <v>17</v>
      </c>
      <c r="C200" s="9">
        <v>146</v>
      </c>
      <c r="D200" s="9">
        <v>110</v>
      </c>
      <c r="E200" s="9"/>
      <c r="F200" s="9"/>
      <c r="G200" s="10"/>
      <c r="H200" s="10"/>
      <c r="I200" s="11">
        <v>876</v>
      </c>
      <c r="J200" s="12">
        <v>9348</v>
      </c>
    </row>
    <row r="201" spans="1:10" ht="12">
      <c r="A201" s="102"/>
      <c r="B201" s="13"/>
      <c r="C201" s="14"/>
      <c r="D201" s="14"/>
      <c r="E201" s="14"/>
      <c r="F201" s="14"/>
      <c r="G201" s="15"/>
      <c r="H201" s="15"/>
      <c r="I201" s="16"/>
      <c r="J201" s="17"/>
    </row>
    <row r="202" spans="1:10" ht="12">
      <c r="A202" s="102"/>
      <c r="B202" s="8" t="s">
        <v>18</v>
      </c>
      <c r="C202" s="9"/>
      <c r="D202" s="9"/>
      <c r="E202" s="9"/>
      <c r="F202" s="9">
        <v>64</v>
      </c>
      <c r="G202" s="10">
        <v>1</v>
      </c>
      <c r="H202" s="10"/>
      <c r="I202" s="11">
        <v>453</v>
      </c>
      <c r="J202" s="12"/>
    </row>
    <row r="203" spans="1:10" ht="12">
      <c r="A203" s="102"/>
      <c r="B203" s="8" t="s">
        <v>19</v>
      </c>
      <c r="C203" s="9"/>
      <c r="D203" s="9"/>
      <c r="E203" s="9"/>
      <c r="F203" s="9">
        <v>53</v>
      </c>
      <c r="G203" s="10"/>
      <c r="H203" s="10"/>
      <c r="I203" s="11">
        <v>371</v>
      </c>
      <c r="J203" s="12">
        <v>824</v>
      </c>
    </row>
    <row r="204" spans="1:10" ht="12">
      <c r="A204" s="102"/>
      <c r="B204" s="18" t="s">
        <v>20</v>
      </c>
      <c r="C204" s="19">
        <f>SUM(C196:C203)</f>
        <v>1558</v>
      </c>
      <c r="D204" s="19">
        <f>SUM(D196:D203)</f>
        <v>331</v>
      </c>
      <c r="E204" s="19">
        <v>0</v>
      </c>
      <c r="F204" s="19">
        <v>117</v>
      </c>
      <c r="G204" s="19">
        <v>1</v>
      </c>
      <c r="H204" s="19">
        <v>0</v>
      </c>
      <c r="I204" s="19">
        <v>10172</v>
      </c>
      <c r="J204" s="20">
        <v>10172</v>
      </c>
    </row>
    <row r="205" spans="1:10" ht="12">
      <c r="A205" s="102">
        <v>41297</v>
      </c>
      <c r="B205" s="8" t="s">
        <v>14</v>
      </c>
      <c r="C205" s="9">
        <v>362</v>
      </c>
      <c r="D205" s="9">
        <v>34</v>
      </c>
      <c r="E205" s="9"/>
      <c r="F205" s="9"/>
      <c r="G205" s="10"/>
      <c r="H205" s="10"/>
      <c r="I205" s="11">
        <v>2172</v>
      </c>
      <c r="J205" s="12"/>
    </row>
    <row r="206" spans="1:10" ht="12">
      <c r="A206" s="102"/>
      <c r="B206" s="8" t="s">
        <v>15</v>
      </c>
      <c r="C206" s="9">
        <v>495</v>
      </c>
      <c r="D206" s="9">
        <v>82</v>
      </c>
      <c r="E206" s="9"/>
      <c r="F206" s="9"/>
      <c r="G206" s="10"/>
      <c r="H206" s="10"/>
      <c r="I206" s="11">
        <v>2970</v>
      </c>
      <c r="J206" s="12"/>
    </row>
    <row r="207" spans="1:10" ht="12">
      <c r="A207" s="102"/>
      <c r="B207" s="8" t="s">
        <v>16</v>
      </c>
      <c r="C207" s="9">
        <v>63</v>
      </c>
      <c r="D207" s="9">
        <v>17</v>
      </c>
      <c r="E207" s="9"/>
      <c r="F207" s="9"/>
      <c r="G207" s="10"/>
      <c r="H207" s="10"/>
      <c r="I207" s="11">
        <v>378</v>
      </c>
      <c r="J207" s="12"/>
    </row>
    <row r="208" spans="1:10" ht="12">
      <c r="A208" s="102"/>
      <c r="B208" s="8">
        <v>920</v>
      </c>
      <c r="C208" s="9">
        <v>515</v>
      </c>
      <c r="D208" s="9">
        <v>20</v>
      </c>
      <c r="E208" s="9"/>
      <c r="F208" s="9"/>
      <c r="G208" s="10"/>
      <c r="H208" s="10"/>
      <c r="I208" s="11">
        <v>3090</v>
      </c>
      <c r="J208" s="12"/>
    </row>
    <row r="209" spans="1:10" ht="12">
      <c r="A209" s="102"/>
      <c r="B209" s="8" t="s">
        <v>17</v>
      </c>
      <c r="C209" s="9">
        <v>141</v>
      </c>
      <c r="D209" s="9">
        <v>57</v>
      </c>
      <c r="E209" s="9"/>
      <c r="F209" s="9"/>
      <c r="G209" s="10"/>
      <c r="H209" s="10"/>
      <c r="I209" s="11">
        <v>846</v>
      </c>
      <c r="J209" s="12">
        <v>9456</v>
      </c>
    </row>
    <row r="210" spans="1:10" ht="12">
      <c r="A210" s="102"/>
      <c r="B210" s="13"/>
      <c r="C210" s="14"/>
      <c r="D210" s="14"/>
      <c r="E210" s="14"/>
      <c r="F210" s="14"/>
      <c r="G210" s="15"/>
      <c r="H210" s="15"/>
      <c r="I210" s="16"/>
      <c r="J210" s="17"/>
    </row>
    <row r="211" spans="1:10" ht="12">
      <c r="A211" s="102"/>
      <c r="B211" s="8" t="s">
        <v>18</v>
      </c>
      <c r="C211" s="9"/>
      <c r="D211" s="9"/>
      <c r="E211" s="9"/>
      <c r="F211" s="9">
        <v>43</v>
      </c>
      <c r="G211" s="10">
        <v>2</v>
      </c>
      <c r="H211" s="10"/>
      <c r="I211" s="11">
        <v>311</v>
      </c>
      <c r="J211" s="12"/>
    </row>
    <row r="212" spans="1:10" ht="12">
      <c r="A212" s="102"/>
      <c r="B212" s="8" t="s">
        <v>19</v>
      </c>
      <c r="C212" s="9"/>
      <c r="D212" s="9"/>
      <c r="E212" s="9"/>
      <c r="F212" s="9">
        <v>71</v>
      </c>
      <c r="G212" s="10"/>
      <c r="H212" s="10"/>
      <c r="I212" s="11">
        <v>497</v>
      </c>
      <c r="J212" s="12">
        <v>808</v>
      </c>
    </row>
    <row r="213" spans="1:10" ht="12">
      <c r="A213" s="102"/>
      <c r="B213" s="18" t="s">
        <v>20</v>
      </c>
      <c r="C213" s="19">
        <f>SUM(C205:C212)</f>
        <v>1576</v>
      </c>
      <c r="D213" s="19">
        <f>SUM(D205:D212)</f>
        <v>210</v>
      </c>
      <c r="E213" s="19">
        <v>0</v>
      </c>
      <c r="F213" s="19">
        <v>114</v>
      </c>
      <c r="G213" s="19">
        <v>2</v>
      </c>
      <c r="H213" s="19">
        <v>0</v>
      </c>
      <c r="I213" s="19">
        <v>10264</v>
      </c>
      <c r="J213" s="20">
        <v>10264</v>
      </c>
    </row>
    <row r="214" spans="1:10" ht="12">
      <c r="A214" s="102">
        <v>41298</v>
      </c>
      <c r="B214" s="8" t="s">
        <v>14</v>
      </c>
      <c r="C214" s="9">
        <v>512</v>
      </c>
      <c r="D214" s="9">
        <v>74</v>
      </c>
      <c r="E214" s="9"/>
      <c r="F214" s="9"/>
      <c r="G214" s="10"/>
      <c r="H214" s="10"/>
      <c r="I214" s="11">
        <v>3072</v>
      </c>
      <c r="J214" s="12"/>
    </row>
    <row r="215" spans="1:10" ht="12">
      <c r="A215" s="102"/>
      <c r="B215" s="8" t="s">
        <v>15</v>
      </c>
      <c r="C215" s="9">
        <v>382</v>
      </c>
      <c r="D215" s="9">
        <v>64</v>
      </c>
      <c r="E215" s="9"/>
      <c r="F215" s="9"/>
      <c r="G215" s="10"/>
      <c r="H215" s="10"/>
      <c r="I215" s="11">
        <v>2292</v>
      </c>
      <c r="J215" s="12"/>
    </row>
    <row r="216" spans="1:10" ht="12">
      <c r="A216" s="102"/>
      <c r="B216" s="8" t="s">
        <v>16</v>
      </c>
      <c r="C216" s="9">
        <v>190</v>
      </c>
      <c r="D216" s="9">
        <v>52</v>
      </c>
      <c r="E216" s="9"/>
      <c r="F216" s="9"/>
      <c r="G216" s="10"/>
      <c r="H216" s="10"/>
      <c r="I216" s="11">
        <v>1140</v>
      </c>
      <c r="J216" s="12"/>
    </row>
    <row r="217" spans="1:10" ht="12">
      <c r="A217" s="102"/>
      <c r="B217" s="8">
        <v>920</v>
      </c>
      <c r="C217" s="9">
        <v>524</v>
      </c>
      <c r="D217" s="9">
        <v>53</v>
      </c>
      <c r="E217" s="9"/>
      <c r="F217" s="9"/>
      <c r="G217" s="10"/>
      <c r="H217" s="10"/>
      <c r="I217" s="11">
        <v>3144</v>
      </c>
      <c r="J217" s="12"/>
    </row>
    <row r="218" spans="1:10" ht="12">
      <c r="A218" s="102"/>
      <c r="B218" s="8" t="s">
        <v>17</v>
      </c>
      <c r="C218" s="9">
        <v>132</v>
      </c>
      <c r="D218" s="9">
        <v>70</v>
      </c>
      <c r="E218" s="9"/>
      <c r="F218" s="9"/>
      <c r="G218" s="10"/>
      <c r="H218" s="10"/>
      <c r="I218" s="11">
        <v>792</v>
      </c>
      <c r="J218" s="12">
        <v>10440</v>
      </c>
    </row>
    <row r="219" spans="1:10" ht="12">
      <c r="A219" s="102"/>
      <c r="B219" s="13"/>
      <c r="C219" s="14"/>
      <c r="D219" s="14"/>
      <c r="E219" s="14"/>
      <c r="F219" s="14"/>
      <c r="G219" s="15"/>
      <c r="H219" s="15"/>
      <c r="I219" s="16"/>
      <c r="J219" s="17"/>
    </row>
    <row r="220" spans="1:10" ht="12">
      <c r="A220" s="102"/>
      <c r="B220" s="8" t="s">
        <v>18</v>
      </c>
      <c r="C220" s="9"/>
      <c r="D220" s="9"/>
      <c r="E220" s="9"/>
      <c r="F220" s="9">
        <v>73</v>
      </c>
      <c r="G220" s="10"/>
      <c r="H220" s="10"/>
      <c r="I220" s="11">
        <v>511</v>
      </c>
      <c r="J220" s="12"/>
    </row>
    <row r="221" spans="1:10" ht="12">
      <c r="A221" s="102"/>
      <c r="B221" s="8" t="s">
        <v>19</v>
      </c>
      <c r="C221" s="9"/>
      <c r="D221" s="9"/>
      <c r="E221" s="9"/>
      <c r="F221" s="9">
        <v>34</v>
      </c>
      <c r="G221" s="10">
        <v>3</v>
      </c>
      <c r="H221" s="10"/>
      <c r="I221" s="11">
        <v>253</v>
      </c>
      <c r="J221" s="12">
        <v>764</v>
      </c>
    </row>
    <row r="222" spans="1:10" ht="12">
      <c r="A222" s="102"/>
      <c r="B222" s="18" t="s">
        <v>20</v>
      </c>
      <c r="C222" s="19">
        <f>SUM(C214:C221)</f>
        <v>1740</v>
      </c>
      <c r="D222" s="19">
        <f>SUM(D214:D221)</f>
        <v>313</v>
      </c>
      <c r="E222" s="19">
        <v>0</v>
      </c>
      <c r="F222" s="19">
        <v>107</v>
      </c>
      <c r="G222" s="19">
        <v>3</v>
      </c>
      <c r="H222" s="19">
        <v>0</v>
      </c>
      <c r="I222" s="19">
        <v>11204</v>
      </c>
      <c r="J222" s="20">
        <v>11204</v>
      </c>
    </row>
    <row r="223" spans="1:10" ht="12">
      <c r="A223" s="102">
        <v>41299</v>
      </c>
      <c r="B223" s="8" t="s">
        <v>14</v>
      </c>
      <c r="C223" s="9">
        <v>830</v>
      </c>
      <c r="D223" s="9">
        <v>63</v>
      </c>
      <c r="E223" s="9"/>
      <c r="F223" s="9"/>
      <c r="G223" s="10"/>
      <c r="H223" s="10"/>
      <c r="I223" s="11">
        <v>4980</v>
      </c>
      <c r="J223" s="12"/>
    </row>
    <row r="224" spans="1:10" ht="12">
      <c r="A224" s="102"/>
      <c r="B224" s="8" t="s">
        <v>15</v>
      </c>
      <c r="C224" s="9">
        <v>828</v>
      </c>
      <c r="D224" s="9">
        <v>107</v>
      </c>
      <c r="E224" s="9"/>
      <c r="F224" s="9"/>
      <c r="G224" s="10"/>
      <c r="H224" s="10"/>
      <c r="I224" s="11">
        <v>4968</v>
      </c>
      <c r="J224" s="12"/>
    </row>
    <row r="225" spans="1:10" ht="12">
      <c r="A225" s="102"/>
      <c r="B225" s="8" t="s">
        <v>16</v>
      </c>
      <c r="C225" s="9">
        <v>405</v>
      </c>
      <c r="D225" s="9">
        <v>71</v>
      </c>
      <c r="E225" s="9"/>
      <c r="F225" s="9"/>
      <c r="G225" s="10"/>
      <c r="H225" s="10"/>
      <c r="I225" s="11">
        <v>2430</v>
      </c>
      <c r="J225" s="12"/>
    </row>
    <row r="226" spans="1:10" ht="12">
      <c r="A226" s="102"/>
      <c r="B226" s="8">
        <v>920</v>
      </c>
      <c r="C226" s="9">
        <v>920</v>
      </c>
      <c r="D226" s="9">
        <v>72</v>
      </c>
      <c r="E226" s="9"/>
      <c r="F226" s="9"/>
      <c r="G226" s="10"/>
      <c r="H226" s="10"/>
      <c r="I226" s="11">
        <v>5520</v>
      </c>
      <c r="J226" s="12"/>
    </row>
    <row r="227" spans="1:10" ht="12">
      <c r="A227" s="102"/>
      <c r="B227" s="8" t="s">
        <v>17</v>
      </c>
      <c r="C227" s="9">
        <v>324</v>
      </c>
      <c r="D227" s="9">
        <v>83</v>
      </c>
      <c r="E227" s="9"/>
      <c r="F227" s="9"/>
      <c r="G227" s="10"/>
      <c r="H227" s="10"/>
      <c r="I227" s="11">
        <v>1944</v>
      </c>
      <c r="J227" s="12">
        <v>19842</v>
      </c>
    </row>
    <row r="228" spans="1:10" ht="12">
      <c r="A228" s="102"/>
      <c r="B228" s="13"/>
      <c r="C228" s="14"/>
      <c r="D228" s="14"/>
      <c r="E228" s="14"/>
      <c r="F228" s="14"/>
      <c r="G228" s="15"/>
      <c r="H228" s="15"/>
      <c r="I228" s="16"/>
      <c r="J228" s="17"/>
    </row>
    <row r="229" spans="1:10" ht="12">
      <c r="A229" s="102"/>
      <c r="B229" s="8" t="s">
        <v>18</v>
      </c>
      <c r="C229" s="9"/>
      <c r="D229" s="9"/>
      <c r="E229" s="9"/>
      <c r="F229" s="9">
        <v>165</v>
      </c>
      <c r="G229" s="10">
        <v>4</v>
      </c>
      <c r="H229" s="10"/>
      <c r="I229" s="11">
        <v>1175</v>
      </c>
      <c r="J229" s="12"/>
    </row>
    <row r="230" spans="1:10" ht="12">
      <c r="A230" s="102"/>
      <c r="B230" s="8" t="s">
        <v>19</v>
      </c>
      <c r="C230" s="9"/>
      <c r="D230" s="9"/>
      <c r="E230" s="9"/>
      <c r="F230" s="9">
        <v>119</v>
      </c>
      <c r="G230" s="10"/>
      <c r="H230" s="10"/>
      <c r="I230" s="11">
        <v>833</v>
      </c>
      <c r="J230" s="12">
        <v>2008</v>
      </c>
    </row>
    <row r="231" spans="1:10" ht="12">
      <c r="A231" s="102"/>
      <c r="B231" s="18" t="s">
        <v>20</v>
      </c>
      <c r="C231" s="19">
        <f>SUM(C223:C230)</f>
        <v>3307</v>
      </c>
      <c r="D231" s="19">
        <f>SUM(D223:D230)</f>
        <v>396</v>
      </c>
      <c r="E231" s="19">
        <v>0</v>
      </c>
      <c r="F231" s="19">
        <v>284</v>
      </c>
      <c r="G231" s="19">
        <v>4</v>
      </c>
      <c r="H231" s="19">
        <v>0</v>
      </c>
      <c r="I231" s="19">
        <v>21850</v>
      </c>
      <c r="J231" s="20">
        <v>21850</v>
      </c>
    </row>
    <row r="232" spans="1:10" ht="12">
      <c r="A232" s="102">
        <v>41300</v>
      </c>
      <c r="B232" s="8" t="s">
        <v>14</v>
      </c>
      <c r="C232" s="9">
        <v>1017</v>
      </c>
      <c r="D232" s="9">
        <v>100</v>
      </c>
      <c r="E232" s="9"/>
      <c r="F232" s="9"/>
      <c r="G232" s="10"/>
      <c r="H232" s="10"/>
      <c r="I232" s="11">
        <v>6102</v>
      </c>
      <c r="J232" s="12"/>
    </row>
    <row r="233" spans="1:10" ht="12">
      <c r="A233" s="102"/>
      <c r="B233" s="8" t="s">
        <v>15</v>
      </c>
      <c r="C233" s="9">
        <v>1012</v>
      </c>
      <c r="D233" s="9">
        <v>113</v>
      </c>
      <c r="E233" s="9"/>
      <c r="F233" s="9"/>
      <c r="G233" s="10"/>
      <c r="H233" s="10"/>
      <c r="I233" s="11">
        <v>6072</v>
      </c>
      <c r="J233" s="12"/>
    </row>
    <row r="234" spans="1:10" ht="12">
      <c r="A234" s="102"/>
      <c r="B234" s="8" t="s">
        <v>16</v>
      </c>
      <c r="C234" s="9">
        <v>633</v>
      </c>
      <c r="D234" s="9">
        <v>155</v>
      </c>
      <c r="E234" s="9"/>
      <c r="F234" s="9"/>
      <c r="G234" s="10"/>
      <c r="H234" s="10"/>
      <c r="I234" s="11">
        <v>3798</v>
      </c>
      <c r="J234" s="12"/>
    </row>
    <row r="235" spans="1:10" ht="12">
      <c r="A235" s="102"/>
      <c r="B235" s="8">
        <v>920</v>
      </c>
      <c r="C235" s="9">
        <v>1160</v>
      </c>
      <c r="D235" s="9">
        <v>105</v>
      </c>
      <c r="E235" s="9"/>
      <c r="F235" s="9"/>
      <c r="G235" s="10"/>
      <c r="H235" s="10"/>
      <c r="I235" s="11">
        <v>6960</v>
      </c>
      <c r="J235" s="12"/>
    </row>
    <row r="236" spans="1:10" ht="12">
      <c r="A236" s="102"/>
      <c r="B236" s="8" t="s">
        <v>17</v>
      </c>
      <c r="C236" s="9">
        <v>380</v>
      </c>
      <c r="D236" s="9">
        <v>0</v>
      </c>
      <c r="E236" s="9"/>
      <c r="F236" s="9"/>
      <c r="G236" s="10"/>
      <c r="H236" s="10"/>
      <c r="I236" s="11">
        <v>2280</v>
      </c>
      <c r="J236" s="12">
        <v>25212</v>
      </c>
    </row>
    <row r="237" spans="1:10" ht="12">
      <c r="A237" s="102"/>
      <c r="B237" s="13"/>
      <c r="C237" s="14"/>
      <c r="D237" s="14"/>
      <c r="E237" s="14"/>
      <c r="F237" s="14"/>
      <c r="G237" s="15"/>
      <c r="H237" s="15"/>
      <c r="I237" s="16"/>
      <c r="J237" s="17"/>
    </row>
    <row r="238" spans="1:10" ht="12">
      <c r="A238" s="102"/>
      <c r="B238" s="8" t="s">
        <v>18</v>
      </c>
      <c r="C238" s="9"/>
      <c r="D238" s="9"/>
      <c r="E238" s="9"/>
      <c r="F238" s="9">
        <v>114</v>
      </c>
      <c r="G238" s="10">
        <v>3</v>
      </c>
      <c r="H238" s="10"/>
      <c r="I238" s="11">
        <v>813</v>
      </c>
      <c r="J238" s="12"/>
    </row>
    <row r="239" spans="1:10" ht="12">
      <c r="A239" s="102"/>
      <c r="B239" s="8" t="s">
        <v>19</v>
      </c>
      <c r="C239" s="9"/>
      <c r="D239" s="9"/>
      <c r="E239" s="9"/>
      <c r="F239" s="9">
        <v>181</v>
      </c>
      <c r="G239" s="10">
        <v>2</v>
      </c>
      <c r="H239" s="10"/>
      <c r="I239" s="11">
        <v>1277</v>
      </c>
      <c r="J239" s="12">
        <v>2090</v>
      </c>
    </row>
    <row r="240" spans="1:10" ht="12">
      <c r="A240" s="102"/>
      <c r="B240" s="18" t="s">
        <v>20</v>
      </c>
      <c r="C240" s="19">
        <f>SUM(C232:C239)</f>
        <v>4202</v>
      </c>
      <c r="D240" s="19">
        <f>SUM(D232:D239)</f>
        <v>473</v>
      </c>
      <c r="E240" s="19">
        <v>0</v>
      </c>
      <c r="F240" s="19">
        <v>295</v>
      </c>
      <c r="G240" s="19">
        <v>5</v>
      </c>
      <c r="H240" s="19">
        <v>0</v>
      </c>
      <c r="I240" s="19">
        <v>27302</v>
      </c>
      <c r="J240" s="20">
        <v>27302</v>
      </c>
    </row>
    <row r="241" spans="1:10" ht="12">
      <c r="A241" s="103"/>
      <c r="B241" s="103">
        <v>920</v>
      </c>
      <c r="C241" s="21">
        <f aca="true" t="shared" si="8" ref="C241:H241">SUM(C240,C231,C222,C213,C204,C195,C186)</f>
        <v>17979</v>
      </c>
      <c r="D241" s="21">
        <f t="shared" si="8"/>
        <v>2493</v>
      </c>
      <c r="E241" s="21">
        <f t="shared" si="8"/>
        <v>0</v>
      </c>
      <c r="F241" s="21">
        <f t="shared" si="8"/>
        <v>1304</v>
      </c>
      <c r="G241" s="21">
        <f t="shared" si="8"/>
        <v>23</v>
      </c>
      <c r="H241" s="21">
        <f t="shared" si="8"/>
        <v>0</v>
      </c>
      <c r="I241" s="22">
        <f>SUM(C241*6,D241*0,E241*10,F241*7,G241*5,H241*15)</f>
        <v>117117</v>
      </c>
      <c r="J241" s="21">
        <f>SUM(J240,J231,J222,J213,J204,J195,J186)</f>
        <v>117117</v>
      </c>
    </row>
    <row r="242" spans="1:10" ht="12">
      <c r="A242" s="102">
        <v>41301</v>
      </c>
      <c r="B242" s="8" t="s">
        <v>14</v>
      </c>
      <c r="C242" s="9">
        <v>635</v>
      </c>
      <c r="D242" s="9">
        <v>78</v>
      </c>
      <c r="E242" s="9"/>
      <c r="F242" s="9"/>
      <c r="G242" s="10"/>
      <c r="H242" s="10"/>
      <c r="I242" s="11">
        <v>3810</v>
      </c>
      <c r="J242" s="12"/>
    </row>
    <row r="243" spans="1:10" ht="12">
      <c r="A243" s="102"/>
      <c r="B243" s="8" t="s">
        <v>15</v>
      </c>
      <c r="C243" s="9">
        <v>325</v>
      </c>
      <c r="D243" s="9">
        <v>86</v>
      </c>
      <c r="E243" s="9"/>
      <c r="F243" s="9"/>
      <c r="G243" s="10"/>
      <c r="H243" s="10"/>
      <c r="I243" s="11">
        <v>1950</v>
      </c>
      <c r="J243" s="12"/>
    </row>
    <row r="244" spans="1:10" ht="12">
      <c r="A244" s="102"/>
      <c r="B244" s="8" t="s">
        <v>16</v>
      </c>
      <c r="C244" s="9">
        <v>0</v>
      </c>
      <c r="D244" s="9">
        <v>0</v>
      </c>
      <c r="E244" s="9"/>
      <c r="F244" s="9"/>
      <c r="G244" s="10"/>
      <c r="H244" s="10"/>
      <c r="I244" s="11">
        <v>0</v>
      </c>
      <c r="J244" s="12"/>
    </row>
    <row r="245" spans="1:10" ht="12">
      <c r="A245" s="102"/>
      <c r="B245" s="8">
        <v>920</v>
      </c>
      <c r="C245" s="9">
        <v>488</v>
      </c>
      <c r="D245" s="9">
        <v>53</v>
      </c>
      <c r="E245" s="9"/>
      <c r="F245" s="9"/>
      <c r="G245" s="10"/>
      <c r="H245" s="10"/>
      <c r="I245" s="11">
        <v>2928</v>
      </c>
      <c r="J245" s="12"/>
    </row>
    <row r="246" spans="1:10" ht="12">
      <c r="A246" s="102"/>
      <c r="B246" s="8" t="s">
        <v>17</v>
      </c>
      <c r="C246" s="9">
        <v>143</v>
      </c>
      <c r="D246" s="9">
        <v>47</v>
      </c>
      <c r="E246" s="9"/>
      <c r="F246" s="9"/>
      <c r="G246" s="10"/>
      <c r="H246" s="10"/>
      <c r="I246" s="11">
        <v>858</v>
      </c>
      <c r="J246" s="12">
        <v>9546</v>
      </c>
    </row>
    <row r="247" spans="1:10" ht="12">
      <c r="A247" s="102"/>
      <c r="B247" s="13"/>
      <c r="C247" s="14"/>
      <c r="D247" s="14"/>
      <c r="E247" s="14"/>
      <c r="F247" s="14"/>
      <c r="G247" s="15"/>
      <c r="H247" s="15"/>
      <c r="I247" s="16"/>
      <c r="J247" s="17"/>
    </row>
    <row r="248" spans="1:10" ht="12">
      <c r="A248" s="102"/>
      <c r="B248" s="8" t="s">
        <v>18</v>
      </c>
      <c r="C248" s="9"/>
      <c r="D248" s="9"/>
      <c r="E248" s="9"/>
      <c r="F248" s="9"/>
      <c r="G248" s="10"/>
      <c r="H248" s="10"/>
      <c r="I248" s="11"/>
      <c r="J248" s="12"/>
    </row>
    <row r="249" spans="1:10" ht="12">
      <c r="A249" s="102"/>
      <c r="B249" s="8" t="s">
        <v>19</v>
      </c>
      <c r="C249" s="9"/>
      <c r="D249" s="9"/>
      <c r="E249" s="9"/>
      <c r="F249" s="9">
        <v>97</v>
      </c>
      <c r="G249" s="10"/>
      <c r="H249" s="10"/>
      <c r="I249" s="11">
        <v>679</v>
      </c>
      <c r="J249" s="12">
        <v>679</v>
      </c>
    </row>
    <row r="250" spans="1:10" ht="12">
      <c r="A250" s="102"/>
      <c r="B250" s="18" t="s">
        <v>20</v>
      </c>
      <c r="C250" s="19">
        <f>SUM(C242:C249)</f>
        <v>1591</v>
      </c>
      <c r="D250" s="19">
        <f>SUM(D242:D249)</f>
        <v>264</v>
      </c>
      <c r="E250" s="19">
        <v>0</v>
      </c>
      <c r="F250" s="19">
        <v>97</v>
      </c>
      <c r="G250" s="19">
        <v>0</v>
      </c>
      <c r="H250" s="19">
        <v>0</v>
      </c>
      <c r="I250" s="19">
        <v>10225</v>
      </c>
      <c r="J250" s="20">
        <v>10225</v>
      </c>
    </row>
    <row r="251" spans="1:10" ht="12">
      <c r="A251" s="102">
        <v>41302</v>
      </c>
      <c r="B251" s="8" t="s">
        <v>14</v>
      </c>
      <c r="C251" s="9">
        <v>469</v>
      </c>
      <c r="D251" s="9">
        <v>73</v>
      </c>
      <c r="E251" s="9"/>
      <c r="F251" s="9"/>
      <c r="G251" s="10"/>
      <c r="H251" s="10"/>
      <c r="I251" s="11">
        <v>2814</v>
      </c>
      <c r="J251" s="12"/>
    </row>
    <row r="252" spans="1:10" ht="12">
      <c r="A252" s="102"/>
      <c r="B252" s="8" t="s">
        <v>15</v>
      </c>
      <c r="C252" s="9">
        <v>281</v>
      </c>
      <c r="D252" s="9">
        <v>69</v>
      </c>
      <c r="E252" s="9"/>
      <c r="F252" s="9"/>
      <c r="G252" s="10"/>
      <c r="H252" s="10"/>
      <c r="I252" s="11">
        <v>1686</v>
      </c>
      <c r="J252" s="12"/>
    </row>
    <row r="253" spans="1:10" ht="12">
      <c r="A253" s="102"/>
      <c r="B253" s="8" t="s">
        <v>21</v>
      </c>
      <c r="C253" s="9">
        <v>0</v>
      </c>
      <c r="D253" s="9">
        <v>0</v>
      </c>
      <c r="E253" s="9"/>
      <c r="F253" s="9"/>
      <c r="G253" s="10"/>
      <c r="H253" s="10"/>
      <c r="I253" s="11">
        <v>0</v>
      </c>
      <c r="J253" s="12"/>
    </row>
    <row r="254" spans="1:10" ht="12">
      <c r="A254" s="102"/>
      <c r="B254" s="8">
        <v>920</v>
      </c>
      <c r="C254" s="9">
        <v>392</v>
      </c>
      <c r="D254" s="9">
        <v>53</v>
      </c>
      <c r="E254" s="9"/>
      <c r="F254" s="9"/>
      <c r="G254" s="10"/>
      <c r="H254" s="10"/>
      <c r="I254" s="11">
        <v>2352</v>
      </c>
      <c r="J254" s="12"/>
    </row>
    <row r="255" spans="1:10" ht="12">
      <c r="A255" s="102"/>
      <c r="B255" s="8" t="s">
        <v>17</v>
      </c>
      <c r="C255" s="9">
        <v>119</v>
      </c>
      <c r="D255" s="9">
        <v>64</v>
      </c>
      <c r="E255" s="9"/>
      <c r="F255" s="9"/>
      <c r="G255" s="10"/>
      <c r="H255" s="10"/>
      <c r="I255" s="11">
        <v>714</v>
      </c>
      <c r="J255" s="12">
        <v>7566</v>
      </c>
    </row>
    <row r="256" spans="1:10" ht="12">
      <c r="A256" s="102"/>
      <c r="B256" s="13"/>
      <c r="C256" s="14"/>
      <c r="D256" s="14"/>
      <c r="E256" s="14"/>
      <c r="F256" s="14"/>
      <c r="G256" s="15"/>
      <c r="H256" s="15"/>
      <c r="I256" s="16"/>
      <c r="J256" s="17"/>
    </row>
    <row r="257" spans="1:10" ht="12">
      <c r="A257" s="102"/>
      <c r="B257" s="8" t="s">
        <v>18</v>
      </c>
      <c r="C257" s="9"/>
      <c r="D257" s="9"/>
      <c r="E257" s="9"/>
      <c r="F257" s="9">
        <v>60</v>
      </c>
      <c r="G257" s="10">
        <v>1</v>
      </c>
      <c r="H257" s="10"/>
      <c r="I257" s="11">
        <v>425</v>
      </c>
      <c r="J257" s="12"/>
    </row>
    <row r="258" spans="1:10" ht="12">
      <c r="A258" s="102"/>
      <c r="B258" s="8" t="s">
        <v>19</v>
      </c>
      <c r="C258" s="9"/>
      <c r="D258" s="9"/>
      <c r="E258" s="9"/>
      <c r="F258" s="9">
        <v>43</v>
      </c>
      <c r="G258" s="10">
        <v>2</v>
      </c>
      <c r="H258" s="10"/>
      <c r="I258" s="11">
        <v>311</v>
      </c>
      <c r="J258" s="12">
        <v>736</v>
      </c>
    </row>
    <row r="259" spans="1:10" ht="12">
      <c r="A259" s="102"/>
      <c r="B259" s="18" t="s">
        <v>20</v>
      </c>
      <c r="C259" s="19">
        <f>SUM(C251:C258)</f>
        <v>1261</v>
      </c>
      <c r="D259" s="19">
        <f>SUM(D251:D258)</f>
        <v>259</v>
      </c>
      <c r="E259" s="19">
        <v>0</v>
      </c>
      <c r="F259" s="19">
        <v>103</v>
      </c>
      <c r="G259" s="19">
        <v>3</v>
      </c>
      <c r="H259" s="19">
        <v>0</v>
      </c>
      <c r="I259" s="19">
        <v>8302</v>
      </c>
      <c r="J259" s="20">
        <v>8302</v>
      </c>
    </row>
    <row r="260" spans="1:10" ht="12">
      <c r="A260" s="102">
        <v>41303</v>
      </c>
      <c r="B260" s="8" t="s">
        <v>14</v>
      </c>
      <c r="C260" s="9">
        <v>453</v>
      </c>
      <c r="D260" s="9">
        <v>62</v>
      </c>
      <c r="E260" s="9"/>
      <c r="F260" s="9"/>
      <c r="G260" s="10"/>
      <c r="H260" s="10"/>
      <c r="I260" s="11">
        <v>2718</v>
      </c>
      <c r="J260" s="12"/>
    </row>
    <row r="261" spans="1:10" ht="12">
      <c r="A261" s="102"/>
      <c r="B261" s="8" t="s">
        <v>15</v>
      </c>
      <c r="C261" s="9">
        <v>87</v>
      </c>
      <c r="D261" s="9">
        <v>14</v>
      </c>
      <c r="E261" s="9"/>
      <c r="F261" s="9"/>
      <c r="G261" s="10"/>
      <c r="H261" s="10"/>
      <c r="I261" s="11">
        <v>522</v>
      </c>
      <c r="J261" s="12"/>
    </row>
    <row r="262" spans="1:10" ht="12">
      <c r="A262" s="102"/>
      <c r="B262" s="8" t="s">
        <v>16</v>
      </c>
      <c r="C262" s="9">
        <v>295</v>
      </c>
      <c r="D262" s="9">
        <v>46</v>
      </c>
      <c r="E262" s="9"/>
      <c r="F262" s="9"/>
      <c r="G262" s="10"/>
      <c r="H262" s="10"/>
      <c r="I262" s="11">
        <v>1770</v>
      </c>
      <c r="J262" s="12"/>
    </row>
    <row r="263" spans="1:10" ht="12">
      <c r="A263" s="102"/>
      <c r="B263" s="8">
        <v>920</v>
      </c>
      <c r="C263" s="9">
        <v>402</v>
      </c>
      <c r="D263" s="9">
        <v>46</v>
      </c>
      <c r="E263" s="9"/>
      <c r="F263" s="9"/>
      <c r="G263" s="10"/>
      <c r="H263" s="10"/>
      <c r="I263" s="11">
        <v>2412</v>
      </c>
      <c r="J263" s="12"/>
    </row>
    <row r="264" spans="1:10" ht="12">
      <c r="A264" s="102"/>
      <c r="B264" s="8" t="s">
        <v>17</v>
      </c>
      <c r="C264" s="9">
        <v>141</v>
      </c>
      <c r="D264" s="9">
        <v>47</v>
      </c>
      <c r="E264" s="9"/>
      <c r="F264" s="9"/>
      <c r="G264" s="10"/>
      <c r="H264" s="10"/>
      <c r="I264" s="11">
        <v>846</v>
      </c>
      <c r="J264" s="12">
        <v>8268</v>
      </c>
    </row>
    <row r="265" spans="1:10" ht="12">
      <c r="A265" s="102"/>
      <c r="B265" s="13"/>
      <c r="C265" s="14"/>
      <c r="D265" s="14"/>
      <c r="E265" s="14"/>
      <c r="F265" s="14"/>
      <c r="G265" s="15"/>
      <c r="H265" s="15"/>
      <c r="I265" s="16"/>
      <c r="J265" s="17"/>
    </row>
    <row r="266" spans="1:10" ht="12">
      <c r="A266" s="102"/>
      <c r="B266" s="8" t="s">
        <v>18</v>
      </c>
      <c r="C266" s="9"/>
      <c r="D266" s="9"/>
      <c r="E266" s="9"/>
      <c r="F266" s="9">
        <v>39</v>
      </c>
      <c r="G266" s="10"/>
      <c r="H266" s="10"/>
      <c r="I266" s="11">
        <v>273</v>
      </c>
      <c r="J266" s="12"/>
    </row>
    <row r="267" spans="1:10" ht="12">
      <c r="A267" s="102"/>
      <c r="B267" s="8" t="s">
        <v>19</v>
      </c>
      <c r="C267" s="9"/>
      <c r="D267" s="9"/>
      <c r="E267" s="9"/>
      <c r="F267" s="9">
        <v>79</v>
      </c>
      <c r="G267" s="10">
        <v>2</v>
      </c>
      <c r="H267" s="10"/>
      <c r="I267" s="11">
        <v>563</v>
      </c>
      <c r="J267" s="12">
        <v>836</v>
      </c>
    </row>
    <row r="268" spans="1:10" ht="12">
      <c r="A268" s="102"/>
      <c r="B268" s="18" t="s">
        <v>20</v>
      </c>
      <c r="C268" s="19">
        <f>SUM(C260:C267)</f>
        <v>1378</v>
      </c>
      <c r="D268" s="19">
        <f>SUM(D260:D267)</f>
        <v>215</v>
      </c>
      <c r="E268" s="19">
        <v>0</v>
      </c>
      <c r="F268" s="19">
        <v>118</v>
      </c>
      <c r="G268" s="19">
        <v>2</v>
      </c>
      <c r="H268" s="19">
        <v>0</v>
      </c>
      <c r="I268" s="19">
        <v>9104</v>
      </c>
      <c r="J268" s="20">
        <v>9104</v>
      </c>
    </row>
    <row r="269" spans="1:10" ht="12">
      <c r="A269" s="102">
        <v>41304</v>
      </c>
      <c r="B269" s="8" t="s">
        <v>14</v>
      </c>
      <c r="C269" s="9">
        <v>318</v>
      </c>
      <c r="D269" s="9">
        <v>63</v>
      </c>
      <c r="E269" s="9"/>
      <c r="F269" s="9"/>
      <c r="G269" s="10"/>
      <c r="H269" s="10"/>
      <c r="I269" s="11">
        <v>1908</v>
      </c>
      <c r="J269" s="12"/>
    </row>
    <row r="270" spans="1:10" ht="12">
      <c r="A270" s="102"/>
      <c r="B270" s="8" t="s">
        <v>15</v>
      </c>
      <c r="C270" s="9">
        <v>391</v>
      </c>
      <c r="D270" s="9">
        <v>44</v>
      </c>
      <c r="E270" s="9"/>
      <c r="F270" s="9"/>
      <c r="G270" s="10"/>
      <c r="H270" s="10"/>
      <c r="I270" s="11">
        <v>2346</v>
      </c>
      <c r="J270" s="12"/>
    </row>
    <row r="271" spans="1:10" ht="12">
      <c r="A271" s="102"/>
      <c r="B271" s="8" t="s">
        <v>16</v>
      </c>
      <c r="C271" s="9">
        <v>80</v>
      </c>
      <c r="D271" s="9">
        <v>27</v>
      </c>
      <c r="E271" s="9"/>
      <c r="F271" s="9"/>
      <c r="G271" s="10"/>
      <c r="H271" s="10"/>
      <c r="I271" s="11">
        <v>480</v>
      </c>
      <c r="J271" s="12"/>
    </row>
    <row r="272" spans="1:10" ht="12">
      <c r="A272" s="102"/>
      <c r="B272" s="8">
        <v>920</v>
      </c>
      <c r="C272" s="9">
        <v>414</v>
      </c>
      <c r="D272" s="9">
        <v>37</v>
      </c>
      <c r="E272" s="9"/>
      <c r="F272" s="9"/>
      <c r="G272" s="10"/>
      <c r="H272" s="10"/>
      <c r="I272" s="11">
        <v>2484</v>
      </c>
      <c r="J272" s="12"/>
    </row>
    <row r="273" spans="1:10" ht="12">
      <c r="A273" s="102"/>
      <c r="B273" s="8" t="s">
        <v>17</v>
      </c>
      <c r="C273" s="9">
        <v>138</v>
      </c>
      <c r="D273" s="9">
        <v>72</v>
      </c>
      <c r="E273" s="9"/>
      <c r="F273" s="9"/>
      <c r="G273" s="10"/>
      <c r="H273" s="10"/>
      <c r="I273" s="11">
        <v>828</v>
      </c>
      <c r="J273" s="12">
        <v>8046</v>
      </c>
    </row>
    <row r="274" spans="1:10" ht="12">
      <c r="A274" s="102"/>
      <c r="B274" s="13"/>
      <c r="C274" s="14"/>
      <c r="D274" s="14"/>
      <c r="E274" s="14"/>
      <c r="F274" s="14"/>
      <c r="G274" s="15"/>
      <c r="H274" s="15"/>
      <c r="I274" s="16"/>
      <c r="J274" s="17"/>
    </row>
    <row r="275" spans="1:10" ht="12">
      <c r="A275" s="102"/>
      <c r="B275" s="8" t="s">
        <v>18</v>
      </c>
      <c r="C275" s="9"/>
      <c r="D275" s="9"/>
      <c r="E275" s="9"/>
      <c r="F275" s="9">
        <v>60</v>
      </c>
      <c r="G275" s="10">
        <v>1</v>
      </c>
      <c r="H275" s="10"/>
      <c r="I275" s="11">
        <v>425</v>
      </c>
      <c r="J275" s="12"/>
    </row>
    <row r="276" spans="1:10" ht="12">
      <c r="A276" s="102"/>
      <c r="B276" s="8" t="s">
        <v>19</v>
      </c>
      <c r="C276" s="9"/>
      <c r="D276" s="9"/>
      <c r="E276" s="9"/>
      <c r="F276" s="9">
        <v>48</v>
      </c>
      <c r="G276" s="10">
        <v>1</v>
      </c>
      <c r="H276" s="10"/>
      <c r="I276" s="11">
        <v>341</v>
      </c>
      <c r="J276" s="12">
        <v>766</v>
      </c>
    </row>
    <row r="277" spans="1:10" ht="12">
      <c r="A277" s="102"/>
      <c r="B277" s="18" t="s">
        <v>20</v>
      </c>
      <c r="C277" s="19">
        <f>SUM(C269:C276)</f>
        <v>1341</v>
      </c>
      <c r="D277" s="19">
        <f>SUM(D269:D276)</f>
        <v>243</v>
      </c>
      <c r="E277" s="19">
        <v>0</v>
      </c>
      <c r="F277" s="19">
        <v>108</v>
      </c>
      <c r="G277" s="19">
        <v>2</v>
      </c>
      <c r="H277" s="19">
        <v>0</v>
      </c>
      <c r="I277" s="19">
        <v>8812</v>
      </c>
      <c r="J277" s="20">
        <v>8812</v>
      </c>
    </row>
    <row r="278" spans="1:10" ht="12">
      <c r="A278" s="102">
        <v>41305</v>
      </c>
      <c r="B278" s="8" t="s">
        <v>14</v>
      </c>
      <c r="C278" s="9">
        <v>307</v>
      </c>
      <c r="D278" s="9">
        <v>56</v>
      </c>
      <c r="E278" s="9"/>
      <c r="F278" s="9"/>
      <c r="G278" s="10"/>
      <c r="H278" s="10"/>
      <c r="I278" s="11">
        <v>1842</v>
      </c>
      <c r="J278" s="12"/>
    </row>
    <row r="279" spans="1:10" ht="12">
      <c r="A279" s="102"/>
      <c r="B279" s="8" t="s">
        <v>15</v>
      </c>
      <c r="C279" s="9">
        <v>315</v>
      </c>
      <c r="D279" s="9">
        <v>38</v>
      </c>
      <c r="E279" s="9"/>
      <c r="F279" s="9"/>
      <c r="G279" s="10"/>
      <c r="H279" s="10"/>
      <c r="I279" s="11">
        <v>1890</v>
      </c>
      <c r="J279" s="12"/>
    </row>
    <row r="280" spans="1:10" ht="12">
      <c r="A280" s="102"/>
      <c r="B280" s="8" t="s">
        <v>16</v>
      </c>
      <c r="C280" s="9">
        <v>127</v>
      </c>
      <c r="D280" s="9">
        <v>24</v>
      </c>
      <c r="E280" s="9"/>
      <c r="F280" s="9"/>
      <c r="G280" s="10"/>
      <c r="H280" s="10"/>
      <c r="I280" s="11">
        <v>762</v>
      </c>
      <c r="J280" s="12"/>
    </row>
    <row r="281" spans="1:10" ht="12">
      <c r="A281" s="102"/>
      <c r="B281" s="8">
        <v>920</v>
      </c>
      <c r="C281" s="9">
        <v>452</v>
      </c>
      <c r="D281" s="9">
        <v>19</v>
      </c>
      <c r="E281" s="9"/>
      <c r="F281" s="9"/>
      <c r="G281" s="10"/>
      <c r="H281" s="10"/>
      <c r="I281" s="11">
        <v>2712</v>
      </c>
      <c r="J281" s="12"/>
    </row>
    <row r="282" spans="1:10" ht="12">
      <c r="A282" s="102"/>
      <c r="B282" s="8" t="s">
        <v>17</v>
      </c>
      <c r="C282" s="9">
        <v>138</v>
      </c>
      <c r="D282" s="9">
        <v>55</v>
      </c>
      <c r="E282" s="9"/>
      <c r="F282" s="9"/>
      <c r="G282" s="10"/>
      <c r="H282" s="10"/>
      <c r="I282" s="11">
        <v>828</v>
      </c>
      <c r="J282" s="12">
        <v>8034</v>
      </c>
    </row>
    <row r="283" spans="1:10" ht="12">
      <c r="A283" s="102"/>
      <c r="B283" s="13"/>
      <c r="C283" s="14"/>
      <c r="D283" s="14"/>
      <c r="E283" s="14"/>
      <c r="F283" s="14"/>
      <c r="G283" s="15"/>
      <c r="H283" s="15"/>
      <c r="I283" s="16"/>
      <c r="J283" s="17"/>
    </row>
    <row r="284" spans="1:10" ht="12">
      <c r="A284" s="102"/>
      <c r="B284" s="8" t="s">
        <v>18</v>
      </c>
      <c r="C284" s="9"/>
      <c r="D284" s="9"/>
      <c r="E284" s="9"/>
      <c r="F284" s="9">
        <v>38</v>
      </c>
      <c r="G284" s="10">
        <v>1</v>
      </c>
      <c r="H284" s="10"/>
      <c r="I284" s="11">
        <v>271</v>
      </c>
      <c r="J284" s="12"/>
    </row>
    <row r="285" spans="1:10" ht="12">
      <c r="A285" s="102"/>
      <c r="B285" s="8" t="s">
        <v>19</v>
      </c>
      <c r="C285" s="9"/>
      <c r="D285" s="9"/>
      <c r="E285" s="9"/>
      <c r="F285" s="9">
        <v>55</v>
      </c>
      <c r="G285" s="10"/>
      <c r="H285" s="10"/>
      <c r="I285" s="11">
        <v>385</v>
      </c>
      <c r="J285" s="12">
        <v>656</v>
      </c>
    </row>
    <row r="286" spans="1:10" ht="12">
      <c r="A286" s="102"/>
      <c r="B286" s="18" t="s">
        <v>20</v>
      </c>
      <c r="C286" s="19">
        <f>SUM(C278:C285)</f>
        <v>1339</v>
      </c>
      <c r="D286" s="19">
        <f>SUM(D278:D285)</f>
        <v>192</v>
      </c>
      <c r="E286" s="19">
        <v>0</v>
      </c>
      <c r="F286" s="19">
        <v>93</v>
      </c>
      <c r="G286" s="19">
        <v>1</v>
      </c>
      <c r="H286" s="19">
        <v>0</v>
      </c>
      <c r="I286" s="19">
        <v>8690</v>
      </c>
      <c r="J286" s="20">
        <v>8690</v>
      </c>
    </row>
    <row r="287" spans="1:10" ht="12">
      <c r="A287" s="104" t="s">
        <v>22</v>
      </c>
      <c r="B287" s="104">
        <v>920</v>
      </c>
      <c r="C287" s="21">
        <f>SUM(C250,C259,C268,C277,C286)</f>
        <v>6910</v>
      </c>
      <c r="D287" s="21">
        <f>SUM(D250,D259,D268,D277,D286)</f>
        <v>1173</v>
      </c>
      <c r="E287" s="21">
        <f>SUM(E286,E277,E268,E259,E250)</f>
        <v>0</v>
      </c>
      <c r="F287" s="21">
        <f>SUM(F286,F277,F268,F259,F250)</f>
        <v>519</v>
      </c>
      <c r="G287" s="21">
        <f>SUM(G286,G277,G268,G259,G250)</f>
        <v>8</v>
      </c>
      <c r="H287" s="21">
        <f>SUM(H286,H277,H268,H259,H250)</f>
        <v>0</v>
      </c>
      <c r="I287" s="22">
        <f>SUM(C287*6,D287*0,E287*10,F287*7,G287*5,H287*15)</f>
        <v>45133</v>
      </c>
      <c r="J287" s="21">
        <f>SUM(J286,J277,J268,J259,J250)</f>
        <v>45133</v>
      </c>
    </row>
    <row r="288" spans="1:10" ht="12">
      <c r="A288" s="105"/>
      <c r="B288" s="105"/>
      <c r="C288" s="23">
        <f>SUM(C287,C241,C177,C113,C49)</f>
        <v>81305</v>
      </c>
      <c r="D288" s="23">
        <f>SUM(D287,D241,D177,D113,D49)</f>
        <v>8384</v>
      </c>
      <c r="E288" s="23">
        <f>SUM(E287,E177,E113,E49)</f>
        <v>1</v>
      </c>
      <c r="F288" s="23">
        <f>SUM(F287,F177,F113,F49)</f>
        <v>3887</v>
      </c>
      <c r="G288" s="23">
        <f>SUM(G287,G177,G113,G49)</f>
        <v>78</v>
      </c>
      <c r="H288" s="23">
        <f>SUM(H287,H177,H113,H49)</f>
        <v>0</v>
      </c>
      <c r="I288" s="24">
        <f>SUM(C288*6,D288*0,E288*10,F288*7,G288*5,H288*15)</f>
        <v>515439</v>
      </c>
      <c r="J288" s="23">
        <f>SUM(J287,,J113,J49,J177)</f>
        <v>407565</v>
      </c>
    </row>
  </sheetData>
  <sheetProtection selectLockedCells="1" selectUnlockedCells="1"/>
  <mergeCells count="41">
    <mergeCell ref="A260:A268"/>
    <mergeCell ref="A269:A277"/>
    <mergeCell ref="A278:A286"/>
    <mergeCell ref="A287:B287"/>
    <mergeCell ref="A288:B288"/>
    <mergeCell ref="A214:A222"/>
    <mergeCell ref="A223:A231"/>
    <mergeCell ref="A232:A240"/>
    <mergeCell ref="A241:B241"/>
    <mergeCell ref="A242:A250"/>
    <mergeCell ref="A251:A259"/>
    <mergeCell ref="A168:A176"/>
    <mergeCell ref="A177:B177"/>
    <mergeCell ref="A178:A186"/>
    <mergeCell ref="A187:A195"/>
    <mergeCell ref="A196:A204"/>
    <mergeCell ref="A205:A213"/>
    <mergeCell ref="A114:A122"/>
    <mergeCell ref="A123:A131"/>
    <mergeCell ref="A132:A140"/>
    <mergeCell ref="A141:A149"/>
    <mergeCell ref="A150:A158"/>
    <mergeCell ref="A159:A167"/>
    <mergeCell ref="A68:A76"/>
    <mergeCell ref="A77:A85"/>
    <mergeCell ref="A86:A94"/>
    <mergeCell ref="A95:A103"/>
    <mergeCell ref="A104:A112"/>
    <mergeCell ref="A113:B113"/>
    <mergeCell ref="A22:A30"/>
    <mergeCell ref="A31:A39"/>
    <mergeCell ref="A40:A48"/>
    <mergeCell ref="A49:B49"/>
    <mergeCell ref="A50:A58"/>
    <mergeCell ref="A59:A67"/>
    <mergeCell ref="A1:J1"/>
    <mergeCell ref="A2:B2"/>
    <mergeCell ref="C2:D2"/>
    <mergeCell ref="E2:G2"/>
    <mergeCell ref="A4:A12"/>
    <mergeCell ref="A13:A2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195"/>
  <sheetViews>
    <sheetView zoomScale="110" zoomScaleNormal="110" zoomScalePageLayoutView="0" workbookViewId="0" topLeftCell="A163">
      <selection activeCell="D42" sqref="D42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41913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45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B3"/>
      <c r="IC3"/>
      <c r="ID3"/>
      <c r="IE3"/>
      <c r="IF3"/>
      <c r="IG3"/>
      <c r="IH3"/>
      <c r="II3"/>
      <c r="IJ3"/>
      <c r="IK3"/>
    </row>
    <row r="4" spans="1:10" ht="12">
      <c r="A4" s="102">
        <v>41913</v>
      </c>
      <c r="B4" s="8" t="s">
        <v>14</v>
      </c>
      <c r="C4" s="9">
        <v>182</v>
      </c>
      <c r="D4" s="9">
        <v>178</v>
      </c>
      <c r="E4" s="9"/>
      <c r="F4" s="9"/>
      <c r="G4" s="10"/>
      <c r="H4" s="10"/>
      <c r="I4" s="11">
        <f>SUM(C4*7,D4*0,H4*15)</f>
        <v>1274</v>
      </c>
      <c r="J4"/>
    </row>
    <row r="5" spans="1:10" ht="12">
      <c r="A5" s="102"/>
      <c r="B5" s="8" t="s">
        <v>15</v>
      </c>
      <c r="C5" s="9">
        <v>121</v>
      </c>
      <c r="D5" s="9">
        <v>69</v>
      </c>
      <c r="E5" s="9"/>
      <c r="F5" s="9"/>
      <c r="G5" s="10"/>
      <c r="H5" s="10"/>
      <c r="I5" s="11">
        <f>SUM(C5*7,D5*0,H5*15)</f>
        <v>847</v>
      </c>
      <c r="J5" s="12"/>
    </row>
    <row r="6" spans="1:10" ht="12">
      <c r="A6" s="102"/>
      <c r="B6" s="8">
        <v>920</v>
      </c>
      <c r="C6" s="9">
        <v>152</v>
      </c>
      <c r="D6" s="9">
        <v>26</v>
      </c>
      <c r="E6" s="9"/>
      <c r="F6" s="9"/>
      <c r="G6" s="10"/>
      <c r="H6" s="10"/>
      <c r="I6" s="11">
        <f>SUM(C6*7,D6*0,H6*15)</f>
        <v>1064</v>
      </c>
      <c r="J6" s="12"/>
    </row>
    <row r="7" spans="1:10" ht="12">
      <c r="A7" s="102"/>
      <c r="B7" s="8" t="s">
        <v>56</v>
      </c>
      <c r="C7" s="9">
        <v>73</v>
      </c>
      <c r="D7" s="9">
        <v>3</v>
      </c>
      <c r="E7" s="9"/>
      <c r="F7" s="9"/>
      <c r="G7" s="10"/>
      <c r="H7" s="10"/>
      <c r="I7" s="11">
        <f>SUM(C7*7,D7*0,H7*15)</f>
        <v>511</v>
      </c>
      <c r="J7" s="12"/>
    </row>
    <row r="8" spans="1:10" ht="12">
      <c r="A8" s="102"/>
      <c r="B8" s="8" t="s">
        <v>17</v>
      </c>
      <c r="C8" s="9">
        <v>81</v>
      </c>
      <c r="D8" s="9">
        <v>41</v>
      </c>
      <c r="E8" s="9"/>
      <c r="F8" s="9"/>
      <c r="G8" s="10"/>
      <c r="H8" s="10"/>
      <c r="I8" s="11">
        <f>SUM(C8*7,D8*0,H8*15)</f>
        <v>567</v>
      </c>
      <c r="J8" s="12"/>
    </row>
    <row r="9" spans="1:10" ht="12">
      <c r="A9" s="102"/>
      <c r="B9" s="18" t="s">
        <v>20</v>
      </c>
      <c r="C9" s="19">
        <f aca="true" t="shared" si="0" ref="C9:H9">SUM(C4:C8)</f>
        <v>609</v>
      </c>
      <c r="D9" s="19">
        <f t="shared" si="0"/>
        <v>317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/>
      <c r="J9" s="20">
        <f>SUM(I4:I8)</f>
        <v>4263</v>
      </c>
    </row>
    <row r="10" spans="1:10" ht="12">
      <c r="A10" s="102">
        <v>41914</v>
      </c>
      <c r="B10" s="8" t="s">
        <v>14</v>
      </c>
      <c r="C10" s="9">
        <v>133</v>
      </c>
      <c r="D10" s="9">
        <v>20</v>
      </c>
      <c r="E10" s="9"/>
      <c r="F10" s="9"/>
      <c r="G10" s="10"/>
      <c r="H10" s="10"/>
      <c r="I10" s="11">
        <f>SUM(C10*7,D10*0,H10*15)</f>
        <v>931</v>
      </c>
      <c r="J10"/>
    </row>
    <row r="11" spans="1:10" ht="12">
      <c r="A11" s="102"/>
      <c r="B11" s="8" t="s">
        <v>15</v>
      </c>
      <c r="C11" s="9">
        <v>120</v>
      </c>
      <c r="D11" s="9">
        <v>62</v>
      </c>
      <c r="E11" s="9"/>
      <c r="F11" s="9"/>
      <c r="G11" s="10"/>
      <c r="H11" s="10"/>
      <c r="I11" s="11">
        <f>SUM(C11*7,D11*0,H11*15)</f>
        <v>840</v>
      </c>
      <c r="J11" s="12"/>
    </row>
    <row r="12" spans="1:10" ht="12">
      <c r="A12" s="102"/>
      <c r="B12" s="8">
        <v>920</v>
      </c>
      <c r="C12" s="9">
        <v>171</v>
      </c>
      <c r="D12" s="9">
        <v>13</v>
      </c>
      <c r="E12" s="9"/>
      <c r="F12" s="9"/>
      <c r="G12" s="10"/>
      <c r="H12" s="10"/>
      <c r="I12" s="11">
        <f>SUM(C12*7,D12*0,H12*15)</f>
        <v>1197</v>
      </c>
      <c r="J12" s="12"/>
    </row>
    <row r="13" spans="1:10" ht="12">
      <c r="A13" s="102"/>
      <c r="B13" s="8" t="s">
        <v>56</v>
      </c>
      <c r="C13" s="9">
        <v>107</v>
      </c>
      <c r="D13" s="9">
        <v>3</v>
      </c>
      <c r="E13" s="9"/>
      <c r="F13" s="9"/>
      <c r="G13" s="10"/>
      <c r="H13" s="10"/>
      <c r="I13" s="11">
        <f>SUM(C13*7,D13*0,H13*15)</f>
        <v>749</v>
      </c>
      <c r="J13" s="12"/>
    </row>
    <row r="14" spans="1:10" ht="12">
      <c r="A14" s="102"/>
      <c r="B14" s="8" t="s">
        <v>17</v>
      </c>
      <c r="C14" s="9">
        <v>69</v>
      </c>
      <c r="D14" s="9">
        <v>22</v>
      </c>
      <c r="E14" s="9"/>
      <c r="F14" s="9"/>
      <c r="G14" s="10"/>
      <c r="H14" s="10"/>
      <c r="I14" s="11">
        <f>SUM(C14*7,D14*0,H14*15)</f>
        <v>483</v>
      </c>
      <c r="J14" s="12"/>
    </row>
    <row r="15" spans="1:10" ht="12">
      <c r="A15" s="102"/>
      <c r="B15" s="18" t="s">
        <v>20</v>
      </c>
      <c r="C15" s="19">
        <f aca="true" t="shared" si="1" ref="C15:H15">SUM(C10:C14)</f>
        <v>600</v>
      </c>
      <c r="D15" s="19">
        <f t="shared" si="1"/>
        <v>120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/>
      <c r="J15" s="20">
        <f>SUM(I10:I14)</f>
        <v>4200</v>
      </c>
    </row>
    <row r="16" spans="1:10" ht="12">
      <c r="A16" s="102">
        <v>41915</v>
      </c>
      <c r="B16" s="8" t="s">
        <v>14</v>
      </c>
      <c r="C16" s="9">
        <v>182</v>
      </c>
      <c r="D16" s="9">
        <v>118</v>
      </c>
      <c r="E16" s="9"/>
      <c r="F16" s="9"/>
      <c r="G16" s="10"/>
      <c r="H16" s="10"/>
      <c r="I16" s="11">
        <f>SUM(C16*7,D16*0,H16*15)</f>
        <v>1274</v>
      </c>
      <c r="J16"/>
    </row>
    <row r="17" spans="1:10" ht="12">
      <c r="A17" s="102"/>
      <c r="B17" s="8" t="s">
        <v>15</v>
      </c>
      <c r="C17" s="9">
        <v>208</v>
      </c>
      <c r="D17" s="9">
        <v>116</v>
      </c>
      <c r="E17" s="9"/>
      <c r="F17" s="9"/>
      <c r="G17" s="10"/>
      <c r="H17" s="10"/>
      <c r="I17" s="11">
        <f>SUM(C17*7,D17*0,H17*15)</f>
        <v>1456</v>
      </c>
      <c r="J17" s="12"/>
    </row>
    <row r="18" spans="1:10" ht="12">
      <c r="A18" s="102"/>
      <c r="B18" s="8">
        <v>920</v>
      </c>
      <c r="C18" s="9">
        <v>231</v>
      </c>
      <c r="D18" s="9">
        <v>22</v>
      </c>
      <c r="E18" s="9"/>
      <c r="F18" s="9"/>
      <c r="G18" s="10"/>
      <c r="H18" s="10"/>
      <c r="I18" s="11">
        <f>SUM(C18*7,D18*0,H18*15)</f>
        <v>1617</v>
      </c>
      <c r="J18" s="12"/>
    </row>
    <row r="19" spans="1:10" ht="12">
      <c r="A19" s="102"/>
      <c r="B19" s="8" t="s">
        <v>56</v>
      </c>
      <c r="C19" s="9">
        <v>171</v>
      </c>
      <c r="D19" s="9">
        <v>6</v>
      </c>
      <c r="E19" s="9"/>
      <c r="F19" s="9"/>
      <c r="G19" s="10"/>
      <c r="H19" s="10"/>
      <c r="I19" s="11">
        <f>SUM(C19*7,D19*0,H19*15)</f>
        <v>1197</v>
      </c>
      <c r="J19" s="12"/>
    </row>
    <row r="20" spans="1:10" ht="12">
      <c r="A20" s="102"/>
      <c r="B20" s="8" t="s">
        <v>17</v>
      </c>
      <c r="C20" s="9">
        <v>90</v>
      </c>
      <c r="D20" s="9">
        <v>38</v>
      </c>
      <c r="E20" s="9"/>
      <c r="F20" s="9"/>
      <c r="G20" s="10"/>
      <c r="H20" s="10"/>
      <c r="I20" s="11">
        <f>SUM(C20*7,D20*0,H20*15)</f>
        <v>630</v>
      </c>
      <c r="J20" s="12"/>
    </row>
    <row r="21" spans="1:10" ht="12">
      <c r="A21" s="102"/>
      <c r="B21" s="18" t="s">
        <v>20</v>
      </c>
      <c r="C21" s="19">
        <f aca="true" t="shared" si="2" ref="C21:H21">SUM(C16:C20)</f>
        <v>882</v>
      </c>
      <c r="D21" s="19">
        <f t="shared" si="2"/>
        <v>300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/>
      <c r="J21" s="20">
        <f>SUM(I16:I20)</f>
        <v>6174</v>
      </c>
    </row>
    <row r="22" spans="1:10" ht="12">
      <c r="A22" s="102">
        <v>41916</v>
      </c>
      <c r="B22" s="8" t="s">
        <v>14</v>
      </c>
      <c r="C22" s="9">
        <v>680</v>
      </c>
      <c r="D22" s="9">
        <v>144</v>
      </c>
      <c r="E22" s="9"/>
      <c r="F22" s="9"/>
      <c r="G22" s="10"/>
      <c r="H22" s="10"/>
      <c r="I22" s="11">
        <f>SUM(C22*7,D22*0,H22*15)</f>
        <v>4760</v>
      </c>
      <c r="J22"/>
    </row>
    <row r="23" spans="1:10" ht="12">
      <c r="A23" s="102"/>
      <c r="B23" s="8" t="s">
        <v>15</v>
      </c>
      <c r="C23" s="9">
        <v>645</v>
      </c>
      <c r="D23" s="9">
        <v>184</v>
      </c>
      <c r="E23" s="9"/>
      <c r="F23" s="9"/>
      <c r="G23" s="10"/>
      <c r="H23" s="10"/>
      <c r="I23" s="11">
        <f>SUM(C23*7,D23*0,H23*15)</f>
        <v>4515</v>
      </c>
      <c r="J23" s="12"/>
    </row>
    <row r="24" spans="1:10" ht="12">
      <c r="A24" s="102"/>
      <c r="B24" s="8">
        <v>920</v>
      </c>
      <c r="C24" s="9">
        <v>512</v>
      </c>
      <c r="D24" s="9">
        <v>33</v>
      </c>
      <c r="E24" s="9"/>
      <c r="F24" s="9"/>
      <c r="G24" s="10"/>
      <c r="H24" s="10"/>
      <c r="I24" s="11">
        <f>SUM(C24*7,D24*0,H24*15)</f>
        <v>3584</v>
      </c>
      <c r="J24" s="12"/>
    </row>
    <row r="25" spans="1:10" ht="12">
      <c r="A25" s="102"/>
      <c r="B25" s="8" t="s">
        <v>56</v>
      </c>
      <c r="C25" s="9">
        <v>376</v>
      </c>
      <c r="D25" s="9">
        <v>23</v>
      </c>
      <c r="E25" s="9"/>
      <c r="F25" s="9"/>
      <c r="G25" s="10"/>
      <c r="H25" s="10"/>
      <c r="I25" s="11">
        <f>SUM(C25*7,D25*0,H25*15)</f>
        <v>2632</v>
      </c>
      <c r="J25" s="12"/>
    </row>
    <row r="26" spans="1:10" ht="12">
      <c r="A26" s="102"/>
      <c r="B26" s="8" t="s">
        <v>17</v>
      </c>
      <c r="C26" s="9">
        <v>255</v>
      </c>
      <c r="D26" s="9">
        <v>77</v>
      </c>
      <c r="E26" s="9"/>
      <c r="F26" s="9"/>
      <c r="G26" s="10"/>
      <c r="H26" s="10"/>
      <c r="I26" s="11">
        <f>SUM(C26*7,D26*0,H26*15)</f>
        <v>1785</v>
      </c>
      <c r="J26" s="12"/>
    </row>
    <row r="27" spans="1:10" ht="12">
      <c r="A27" s="102"/>
      <c r="B27" s="18" t="s">
        <v>20</v>
      </c>
      <c r="C27" s="19">
        <f aca="true" t="shared" si="3" ref="C27:H27">SUM(C22:C26)</f>
        <v>2468</v>
      </c>
      <c r="D27" s="19">
        <f t="shared" si="3"/>
        <v>461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/>
      <c r="J27" s="20">
        <f>SUM(I22:I26)</f>
        <v>17276</v>
      </c>
    </row>
    <row r="28" spans="1:10" ht="12">
      <c r="A28" s="102">
        <v>41917</v>
      </c>
      <c r="B28" s="8" t="s">
        <v>14</v>
      </c>
      <c r="C28" s="9">
        <v>688</v>
      </c>
      <c r="D28" s="9">
        <v>80</v>
      </c>
      <c r="E28" s="9"/>
      <c r="F28" s="9"/>
      <c r="G28" s="10"/>
      <c r="H28" s="10"/>
      <c r="I28" s="11">
        <f>SUM(C28*7,D28*0,H28*15)</f>
        <v>4816</v>
      </c>
      <c r="J28"/>
    </row>
    <row r="29" spans="1:10" ht="12">
      <c r="A29" s="102"/>
      <c r="B29" s="8" t="s">
        <v>15</v>
      </c>
      <c r="C29" s="9">
        <v>303</v>
      </c>
      <c r="D29" s="9">
        <v>42</v>
      </c>
      <c r="E29" s="9"/>
      <c r="F29" s="9"/>
      <c r="G29" s="10"/>
      <c r="H29" s="10"/>
      <c r="I29" s="11">
        <f>SUM(C29*7,D29*0,H29*15)</f>
        <v>2121</v>
      </c>
      <c r="J29" s="12"/>
    </row>
    <row r="30" spans="1:10" ht="12">
      <c r="A30" s="102"/>
      <c r="B30" s="8">
        <v>920</v>
      </c>
      <c r="C30" s="9">
        <v>761</v>
      </c>
      <c r="D30" s="9">
        <v>70</v>
      </c>
      <c r="E30" s="9"/>
      <c r="F30" s="9"/>
      <c r="G30" s="10"/>
      <c r="H30" s="10"/>
      <c r="I30" s="11">
        <f>SUM(C30*7,D30*0,H30*15)</f>
        <v>5327</v>
      </c>
      <c r="J30" s="12"/>
    </row>
    <row r="31" spans="1:10" ht="12">
      <c r="A31" s="102"/>
      <c r="B31" s="8" t="s">
        <v>56</v>
      </c>
      <c r="C31" s="9">
        <v>0</v>
      </c>
      <c r="D31" s="9">
        <v>0</v>
      </c>
      <c r="E31" s="9">
        <v>0</v>
      </c>
      <c r="F31" s="9">
        <v>0</v>
      </c>
      <c r="G31" s="10">
        <v>0</v>
      </c>
      <c r="H31" s="10">
        <v>0</v>
      </c>
      <c r="I31" s="11">
        <f>SUM(C31*7,D31*0,H31*15)</f>
        <v>0</v>
      </c>
      <c r="J31" s="12"/>
    </row>
    <row r="32" spans="1:10" ht="12">
      <c r="A32" s="102"/>
      <c r="B32" s="8" t="s">
        <v>17</v>
      </c>
      <c r="C32" s="9">
        <v>0</v>
      </c>
      <c r="D32" s="9">
        <v>0</v>
      </c>
      <c r="E32" s="9">
        <v>0</v>
      </c>
      <c r="F32" s="9">
        <v>0</v>
      </c>
      <c r="G32" s="10">
        <v>0</v>
      </c>
      <c r="H32" s="10">
        <v>0</v>
      </c>
      <c r="I32" s="11">
        <f>SUM(C32*7,D32*0,H32*15)</f>
        <v>0</v>
      </c>
      <c r="J32" s="12"/>
    </row>
    <row r="33" spans="1:10" ht="12">
      <c r="A33" s="102"/>
      <c r="B33" s="18" t="s">
        <v>20</v>
      </c>
      <c r="C33" s="19">
        <f aca="true" t="shared" si="4" ref="C33:H33">SUM(C28:C32)</f>
        <v>1752</v>
      </c>
      <c r="D33" s="19">
        <f t="shared" si="4"/>
        <v>192</v>
      </c>
      <c r="E33" s="19">
        <f t="shared" si="4"/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/>
      <c r="J33" s="20">
        <f>SUM(I28:I32)</f>
        <v>12264</v>
      </c>
    </row>
    <row r="34" spans="1:10" ht="12">
      <c r="A34" s="103" t="s">
        <v>22</v>
      </c>
      <c r="B34" s="103">
        <v>920</v>
      </c>
      <c r="C34" s="21">
        <f aca="true" t="shared" si="5" ref="C34:H34">SUM(C33,C27,C21,C15,C9)</f>
        <v>6311</v>
      </c>
      <c r="D34" s="21">
        <f t="shared" si="5"/>
        <v>1390</v>
      </c>
      <c r="E34" s="21">
        <f t="shared" si="5"/>
        <v>0</v>
      </c>
      <c r="F34" s="21">
        <f t="shared" si="5"/>
        <v>0</v>
      </c>
      <c r="G34" s="21">
        <f t="shared" si="5"/>
        <v>0</v>
      </c>
      <c r="H34" s="21">
        <f t="shared" si="5"/>
        <v>0</v>
      </c>
      <c r="I34" s="21"/>
      <c r="J34" s="21">
        <f>SUM(J9,J15,J21,J27,J33)</f>
        <v>44177</v>
      </c>
    </row>
    <row r="35" spans="1:10" ht="12">
      <c r="A35" s="102">
        <v>41918</v>
      </c>
      <c r="B35" s="8" t="s">
        <v>14</v>
      </c>
      <c r="C35" s="9">
        <v>274</v>
      </c>
      <c r="D35" s="9">
        <v>84</v>
      </c>
      <c r="E35" s="9"/>
      <c r="F35" s="9"/>
      <c r="G35" s="10"/>
      <c r="H35" s="10"/>
      <c r="I35" s="11">
        <f>SUM(C35*7,D35*0,H35*15)</f>
        <v>1918</v>
      </c>
      <c r="J35"/>
    </row>
    <row r="36" spans="1:10" ht="12">
      <c r="A36" s="102"/>
      <c r="B36" s="8" t="s">
        <v>15</v>
      </c>
      <c r="C36" s="9">
        <v>138</v>
      </c>
      <c r="D36" s="9">
        <v>78</v>
      </c>
      <c r="E36" s="9"/>
      <c r="F36" s="9"/>
      <c r="G36" s="10"/>
      <c r="H36" s="10"/>
      <c r="I36" s="11">
        <f>SUM(C36*7,D36*0,H36*15)</f>
        <v>966</v>
      </c>
      <c r="J36" s="12"/>
    </row>
    <row r="37" spans="1:10" ht="12">
      <c r="A37" s="102"/>
      <c r="B37" s="8">
        <v>920</v>
      </c>
      <c r="C37" s="9">
        <v>128</v>
      </c>
      <c r="D37" s="9">
        <v>13</v>
      </c>
      <c r="E37" s="9"/>
      <c r="F37" s="9"/>
      <c r="G37" s="10"/>
      <c r="H37" s="10"/>
      <c r="I37" s="11">
        <f>SUM(C37*7,D37*0,H37*15)</f>
        <v>896</v>
      </c>
      <c r="J37" s="12"/>
    </row>
    <row r="38" spans="1:10" ht="12">
      <c r="A38" s="102"/>
      <c r="B38" s="8" t="s">
        <v>56</v>
      </c>
      <c r="C38" s="9">
        <v>181</v>
      </c>
      <c r="D38" s="9">
        <v>16</v>
      </c>
      <c r="E38" s="9"/>
      <c r="F38" s="9"/>
      <c r="G38" s="10"/>
      <c r="H38" s="10"/>
      <c r="I38" s="11">
        <f>SUM(C38*7,D38*0,H38*15)</f>
        <v>1267</v>
      </c>
      <c r="J38" s="12"/>
    </row>
    <row r="39" spans="1:10" ht="12">
      <c r="A39" s="102"/>
      <c r="B39" s="8" t="s">
        <v>17</v>
      </c>
      <c r="C39" s="9">
        <v>68</v>
      </c>
      <c r="D39" s="9">
        <v>6</v>
      </c>
      <c r="E39" s="9"/>
      <c r="F39" s="9"/>
      <c r="G39" s="10"/>
      <c r="H39" s="10"/>
      <c r="I39" s="11">
        <f>SUM(C39*7,D39*0,H39*15)</f>
        <v>476</v>
      </c>
      <c r="J39" s="12"/>
    </row>
    <row r="40" spans="1:10" ht="12">
      <c r="A40" s="102"/>
      <c r="B40" s="18" t="s">
        <v>20</v>
      </c>
      <c r="C40" s="19">
        <f aca="true" t="shared" si="6" ref="C40:H40">SUM(C35:C39)</f>
        <v>789</v>
      </c>
      <c r="D40" s="19">
        <f t="shared" si="6"/>
        <v>197</v>
      </c>
      <c r="E40" s="19">
        <f t="shared" si="6"/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/>
      <c r="J40" s="20">
        <f>SUM(I35:I39)</f>
        <v>5523</v>
      </c>
    </row>
    <row r="41" spans="1:10" ht="12">
      <c r="A41" s="102">
        <v>41919</v>
      </c>
      <c r="B41" s="8" t="s">
        <v>14</v>
      </c>
      <c r="C41" s="9">
        <v>226</v>
      </c>
      <c r="D41" s="9">
        <v>0</v>
      </c>
      <c r="E41" s="9"/>
      <c r="F41" s="9"/>
      <c r="G41" s="10"/>
      <c r="H41" s="10"/>
      <c r="I41" s="11">
        <f>SUM(C41*7,D41*0,H41*15)</f>
        <v>1582</v>
      </c>
      <c r="J41"/>
    </row>
    <row r="42" spans="1:10" ht="12">
      <c r="A42" s="102"/>
      <c r="B42" s="8" t="s">
        <v>15</v>
      </c>
      <c r="C42" s="9">
        <v>243</v>
      </c>
      <c r="D42" s="9">
        <v>62</v>
      </c>
      <c r="E42" s="9"/>
      <c r="F42" s="9"/>
      <c r="G42" s="10"/>
      <c r="H42" s="10"/>
      <c r="I42" s="11">
        <f>SUM(C42*7,D42*0,H42*15)</f>
        <v>1701</v>
      </c>
      <c r="J42" s="12"/>
    </row>
    <row r="43" spans="1:10" ht="12">
      <c r="A43" s="102"/>
      <c r="B43" s="8">
        <v>920</v>
      </c>
      <c r="C43" s="9">
        <v>184</v>
      </c>
      <c r="D43" s="9">
        <v>21</v>
      </c>
      <c r="E43" s="9"/>
      <c r="F43" s="9"/>
      <c r="G43" s="10"/>
      <c r="H43" s="10"/>
      <c r="I43" s="11">
        <f>SUM(C43*7,D43*0,H43*15)</f>
        <v>1288</v>
      </c>
      <c r="J43" s="12"/>
    </row>
    <row r="44" spans="1:10" ht="12">
      <c r="A44" s="102"/>
      <c r="B44" s="8" t="s">
        <v>56</v>
      </c>
      <c r="C44" s="9">
        <v>117</v>
      </c>
      <c r="D44" s="9">
        <v>0</v>
      </c>
      <c r="E44" s="9"/>
      <c r="F44" s="9"/>
      <c r="G44" s="10"/>
      <c r="H44" s="10"/>
      <c r="I44" s="11">
        <f>SUM(C44*7,D44*0,H44*15)</f>
        <v>819</v>
      </c>
      <c r="J44" s="12"/>
    </row>
    <row r="45" spans="1:10" ht="12">
      <c r="A45" s="102"/>
      <c r="B45" s="8" t="s">
        <v>17</v>
      </c>
      <c r="C45" s="9">
        <v>92</v>
      </c>
      <c r="D45" s="9">
        <v>51</v>
      </c>
      <c r="E45" s="9"/>
      <c r="F45" s="9"/>
      <c r="G45" s="10"/>
      <c r="H45" s="10"/>
      <c r="I45" s="11">
        <f>SUM(C45*7,D45*0,H45*15)</f>
        <v>644</v>
      </c>
      <c r="J45" s="12"/>
    </row>
    <row r="46" spans="1:10" ht="12">
      <c r="A46" s="102"/>
      <c r="B46" s="18" t="s">
        <v>20</v>
      </c>
      <c r="C46" s="19">
        <f aca="true" t="shared" si="7" ref="C46:H46">SUM(C41:C45)</f>
        <v>862</v>
      </c>
      <c r="D46" s="19">
        <f t="shared" si="7"/>
        <v>134</v>
      </c>
      <c r="E46" s="19">
        <f t="shared" si="7"/>
        <v>0</v>
      </c>
      <c r="F46" s="19">
        <f t="shared" si="7"/>
        <v>0</v>
      </c>
      <c r="G46" s="19">
        <f t="shared" si="7"/>
        <v>0</v>
      </c>
      <c r="H46" s="19">
        <f t="shared" si="7"/>
        <v>0</v>
      </c>
      <c r="I46" s="19"/>
      <c r="J46" s="20">
        <f>SUM(I41:I45)</f>
        <v>6034</v>
      </c>
    </row>
    <row r="47" spans="1:10" ht="12">
      <c r="A47" s="102">
        <v>41920</v>
      </c>
      <c r="B47" s="8" t="s">
        <v>14</v>
      </c>
      <c r="C47" s="9">
        <v>274</v>
      </c>
      <c r="D47" s="9">
        <v>119</v>
      </c>
      <c r="E47" s="9"/>
      <c r="F47" s="9"/>
      <c r="G47" s="10"/>
      <c r="H47" s="10"/>
      <c r="I47" s="11">
        <f>SUM(C47*7,D47*0,H47*15)</f>
        <v>1918</v>
      </c>
      <c r="J47"/>
    </row>
    <row r="48" spans="1:10" ht="12">
      <c r="A48" s="102"/>
      <c r="B48" s="8" t="s">
        <v>15</v>
      </c>
      <c r="C48" s="9">
        <v>210</v>
      </c>
      <c r="D48" s="9">
        <v>150</v>
      </c>
      <c r="E48" s="9"/>
      <c r="F48" s="9"/>
      <c r="G48" s="10"/>
      <c r="H48" s="10"/>
      <c r="I48" s="11">
        <f>SUM(C48*7,D48*0,H48*15)</f>
        <v>1470</v>
      </c>
      <c r="J48" s="12"/>
    </row>
    <row r="49" spans="1:10" ht="12">
      <c r="A49" s="102"/>
      <c r="B49" s="8">
        <v>920</v>
      </c>
      <c r="C49" s="9">
        <v>209</v>
      </c>
      <c r="D49" s="9">
        <v>25</v>
      </c>
      <c r="E49" s="9"/>
      <c r="F49" s="9"/>
      <c r="G49" s="10"/>
      <c r="H49" s="10"/>
      <c r="I49" s="11">
        <f>SUM(C49*7,D49*0,H49*15)</f>
        <v>1463</v>
      </c>
      <c r="J49" s="12"/>
    </row>
    <row r="50" spans="1:10" ht="12">
      <c r="A50" s="102"/>
      <c r="B50" s="8" t="s">
        <v>56</v>
      </c>
      <c r="C50" s="9">
        <v>67</v>
      </c>
      <c r="D50" s="9">
        <v>9</v>
      </c>
      <c r="E50" s="9"/>
      <c r="F50" s="9"/>
      <c r="G50" s="10"/>
      <c r="H50" s="10"/>
      <c r="I50" s="11">
        <f>SUM(C50*7,D50*0,H50*15)</f>
        <v>469</v>
      </c>
      <c r="J50" s="12"/>
    </row>
    <row r="51" spans="1:10" ht="12">
      <c r="A51" s="102"/>
      <c r="B51" s="8" t="s">
        <v>17</v>
      </c>
      <c r="C51" s="9">
        <v>84</v>
      </c>
      <c r="D51" s="9">
        <v>119</v>
      </c>
      <c r="E51" s="9"/>
      <c r="F51" s="9"/>
      <c r="G51" s="10"/>
      <c r="H51" s="10"/>
      <c r="I51" s="11">
        <f>SUM(C51*7,D51*0,H51*15)</f>
        <v>588</v>
      </c>
      <c r="J51" s="12"/>
    </row>
    <row r="52" spans="1:10" ht="12">
      <c r="A52" s="102"/>
      <c r="B52" s="18" t="s">
        <v>20</v>
      </c>
      <c r="C52" s="19">
        <f aca="true" t="shared" si="8" ref="C52:H52">SUM(C47:C51)</f>
        <v>844</v>
      </c>
      <c r="D52" s="19">
        <f t="shared" si="8"/>
        <v>422</v>
      </c>
      <c r="E52" s="19">
        <f t="shared" si="8"/>
        <v>0</v>
      </c>
      <c r="F52" s="19">
        <f t="shared" si="8"/>
        <v>0</v>
      </c>
      <c r="G52" s="19">
        <f t="shared" si="8"/>
        <v>0</v>
      </c>
      <c r="H52" s="19">
        <f t="shared" si="8"/>
        <v>0</v>
      </c>
      <c r="I52" s="19"/>
      <c r="J52" s="20">
        <f>SUM(I47:I51)</f>
        <v>5908</v>
      </c>
    </row>
    <row r="53" spans="1:10" ht="12">
      <c r="A53" s="102">
        <v>41921</v>
      </c>
      <c r="B53" s="8" t="s">
        <v>14</v>
      </c>
      <c r="C53" s="9">
        <v>241</v>
      </c>
      <c r="D53" s="9">
        <v>131</v>
      </c>
      <c r="E53" s="9"/>
      <c r="F53" s="9"/>
      <c r="G53" s="10"/>
      <c r="H53" s="10"/>
      <c r="I53" s="11">
        <f>SUM(C53*7,D53*0,H53*15)</f>
        <v>1687</v>
      </c>
      <c r="J53"/>
    </row>
    <row r="54" spans="1:10" ht="12">
      <c r="A54" s="102"/>
      <c r="B54" s="8" t="s">
        <v>15</v>
      </c>
      <c r="C54" s="9">
        <v>223</v>
      </c>
      <c r="D54" s="9">
        <v>60</v>
      </c>
      <c r="E54" s="9"/>
      <c r="F54" s="9"/>
      <c r="G54" s="10"/>
      <c r="H54" s="10"/>
      <c r="I54" s="11">
        <f>SUM(C54*7,D54*0,H54*15)</f>
        <v>1561</v>
      </c>
      <c r="J54" s="12"/>
    </row>
    <row r="55" spans="1:10" ht="12">
      <c r="A55" s="102"/>
      <c r="B55" s="8">
        <v>920</v>
      </c>
      <c r="C55" s="9">
        <v>160</v>
      </c>
      <c r="D55" s="9">
        <v>97</v>
      </c>
      <c r="E55" s="9"/>
      <c r="F55" s="9"/>
      <c r="G55" s="10"/>
      <c r="H55" s="10"/>
      <c r="I55" s="11">
        <f>SUM(C55*7,D55*0,H55*15)</f>
        <v>1120</v>
      </c>
      <c r="J55" s="12"/>
    </row>
    <row r="56" spans="1:10" ht="12">
      <c r="A56" s="102"/>
      <c r="B56" s="8" t="s">
        <v>56</v>
      </c>
      <c r="C56" s="9">
        <v>199</v>
      </c>
      <c r="D56" s="9">
        <v>18</v>
      </c>
      <c r="E56" s="9"/>
      <c r="F56" s="9"/>
      <c r="G56" s="10"/>
      <c r="H56" s="10"/>
      <c r="I56" s="11">
        <f>SUM(C56*7,D56*0,H56*15)</f>
        <v>1393</v>
      </c>
      <c r="J56" s="12"/>
    </row>
    <row r="57" spans="1:10" ht="12">
      <c r="A57" s="102"/>
      <c r="B57" s="8" t="s">
        <v>17</v>
      </c>
      <c r="C57" s="9">
        <v>85</v>
      </c>
      <c r="D57" s="9">
        <v>71</v>
      </c>
      <c r="E57" s="9"/>
      <c r="F57" s="9"/>
      <c r="G57" s="10"/>
      <c r="H57" s="10"/>
      <c r="I57" s="11">
        <f>SUM(C57*7,D57*0,H57*15)</f>
        <v>595</v>
      </c>
      <c r="J57" s="12"/>
    </row>
    <row r="58" spans="1:10" ht="12">
      <c r="A58" s="102"/>
      <c r="B58" s="18" t="s">
        <v>20</v>
      </c>
      <c r="C58" s="19">
        <f aca="true" t="shared" si="9" ref="C58:H58">SUM(C53:C57)</f>
        <v>908</v>
      </c>
      <c r="D58" s="19">
        <f t="shared" si="9"/>
        <v>377</v>
      </c>
      <c r="E58" s="19">
        <f t="shared" si="9"/>
        <v>0</v>
      </c>
      <c r="F58" s="19">
        <f t="shared" si="9"/>
        <v>0</v>
      </c>
      <c r="G58" s="19">
        <f t="shared" si="9"/>
        <v>0</v>
      </c>
      <c r="H58" s="19">
        <f t="shared" si="9"/>
        <v>0</v>
      </c>
      <c r="I58" s="19"/>
      <c r="J58" s="20">
        <f>SUM(I53:I57)</f>
        <v>6356</v>
      </c>
    </row>
    <row r="59" spans="1:10" ht="12">
      <c r="A59" s="102">
        <v>41922</v>
      </c>
      <c r="B59" s="8" t="s">
        <v>14</v>
      </c>
      <c r="C59" s="9">
        <v>268</v>
      </c>
      <c r="D59" s="9">
        <v>235</v>
      </c>
      <c r="E59" s="9"/>
      <c r="F59" s="9"/>
      <c r="G59" s="10"/>
      <c r="H59" s="10"/>
      <c r="I59" s="11">
        <f>SUM(C59*7,D59*0,H59*15)</f>
        <v>1876</v>
      </c>
      <c r="J59"/>
    </row>
    <row r="60" spans="1:10" ht="12">
      <c r="A60" s="102"/>
      <c r="B60" s="8" t="s">
        <v>15</v>
      </c>
      <c r="C60" s="9">
        <v>368</v>
      </c>
      <c r="D60" s="9">
        <v>202</v>
      </c>
      <c r="E60" s="9"/>
      <c r="F60" s="9"/>
      <c r="G60" s="10"/>
      <c r="H60" s="10"/>
      <c r="I60" s="11">
        <f>SUM(C60*7,D60*0,H60*15)</f>
        <v>2576</v>
      </c>
      <c r="J60" s="12"/>
    </row>
    <row r="61" spans="1:10" ht="12">
      <c r="A61" s="102"/>
      <c r="B61" s="8">
        <v>920</v>
      </c>
      <c r="C61" s="9">
        <v>221</v>
      </c>
      <c r="D61" s="9">
        <v>35</v>
      </c>
      <c r="E61" s="9"/>
      <c r="F61" s="9"/>
      <c r="G61" s="10"/>
      <c r="H61" s="10"/>
      <c r="I61" s="11">
        <f>SUM(C61*7,D61*0,H61*15)</f>
        <v>1547</v>
      </c>
      <c r="J61" s="12"/>
    </row>
    <row r="62" spans="1:10" ht="12">
      <c r="A62" s="102"/>
      <c r="B62" s="8" t="s">
        <v>56</v>
      </c>
      <c r="C62" s="9">
        <v>155</v>
      </c>
      <c r="D62" s="9">
        <v>9</v>
      </c>
      <c r="E62" s="9"/>
      <c r="F62" s="9"/>
      <c r="G62" s="10"/>
      <c r="H62" s="10"/>
      <c r="I62" s="11">
        <f>SUM(C62*7,D62*0,H62*15)</f>
        <v>1085</v>
      </c>
      <c r="J62" s="12"/>
    </row>
    <row r="63" spans="1:10" ht="12">
      <c r="A63" s="102"/>
      <c r="B63" s="8" t="s">
        <v>17</v>
      </c>
      <c r="C63" s="9">
        <v>107</v>
      </c>
      <c r="D63" s="9">
        <v>101</v>
      </c>
      <c r="E63" s="9"/>
      <c r="F63" s="9"/>
      <c r="G63" s="10"/>
      <c r="H63" s="10"/>
      <c r="I63" s="11">
        <f>SUM(C63*7,D63*0,H63*15)</f>
        <v>749</v>
      </c>
      <c r="J63" s="12"/>
    </row>
    <row r="64" spans="1:10" ht="12">
      <c r="A64" s="102"/>
      <c r="B64" s="18" t="s">
        <v>20</v>
      </c>
      <c r="C64" s="19">
        <f aca="true" t="shared" si="10" ref="C64:H64">SUM(C59:C63)</f>
        <v>1119</v>
      </c>
      <c r="D64" s="19">
        <f t="shared" si="10"/>
        <v>582</v>
      </c>
      <c r="E64" s="19">
        <f t="shared" si="10"/>
        <v>0</v>
      </c>
      <c r="F64" s="19">
        <f t="shared" si="10"/>
        <v>0</v>
      </c>
      <c r="G64" s="19">
        <f t="shared" si="10"/>
        <v>0</v>
      </c>
      <c r="H64" s="19">
        <f t="shared" si="10"/>
        <v>0</v>
      </c>
      <c r="I64" s="19"/>
      <c r="J64" s="20">
        <f>SUM(I59:I63)</f>
        <v>7833</v>
      </c>
    </row>
    <row r="65" spans="1:10" ht="12">
      <c r="A65" s="102">
        <v>41923</v>
      </c>
      <c r="B65" s="8" t="s">
        <v>14</v>
      </c>
      <c r="C65" s="9">
        <v>872</v>
      </c>
      <c r="D65" s="9">
        <v>91</v>
      </c>
      <c r="E65" s="9"/>
      <c r="F65" s="9"/>
      <c r="G65" s="10"/>
      <c r="H65" s="10"/>
      <c r="I65" s="11">
        <f>SUM(C65*7,D65*0,H65*15)</f>
        <v>6104</v>
      </c>
      <c r="J65"/>
    </row>
    <row r="66" spans="1:10" ht="12">
      <c r="A66" s="102"/>
      <c r="B66" s="8" t="s">
        <v>15</v>
      </c>
      <c r="C66" s="9">
        <v>1082</v>
      </c>
      <c r="D66" s="9">
        <v>176</v>
      </c>
      <c r="E66" s="9"/>
      <c r="F66" s="9"/>
      <c r="G66" s="10"/>
      <c r="H66" s="10"/>
      <c r="I66" s="11">
        <f>SUM(C66*7,D66*0,H66*15)</f>
        <v>7574</v>
      </c>
      <c r="J66" s="12"/>
    </row>
    <row r="67" spans="1:10" ht="12">
      <c r="A67" s="102"/>
      <c r="B67" s="8">
        <v>920</v>
      </c>
      <c r="C67" s="9">
        <v>598</v>
      </c>
      <c r="D67" s="9">
        <v>46</v>
      </c>
      <c r="E67" s="9"/>
      <c r="F67" s="9"/>
      <c r="G67" s="10"/>
      <c r="H67" s="10"/>
      <c r="I67" s="11">
        <f>SUM(C67*7,D67*0,H67*15)</f>
        <v>4186</v>
      </c>
      <c r="J67" s="12"/>
    </row>
    <row r="68" spans="1:10" ht="12">
      <c r="A68" s="102"/>
      <c r="B68" s="8" t="s">
        <v>56</v>
      </c>
      <c r="C68" s="9">
        <v>507</v>
      </c>
      <c r="D68" s="9">
        <v>0</v>
      </c>
      <c r="E68" s="9"/>
      <c r="F68" s="9"/>
      <c r="G68" s="10"/>
      <c r="H68" s="10"/>
      <c r="I68" s="11">
        <f>SUM(C68*7,D68*0,H68*15)</f>
        <v>3549</v>
      </c>
      <c r="J68" s="12"/>
    </row>
    <row r="69" spans="1:10" ht="12">
      <c r="A69" s="102"/>
      <c r="B69" s="8" t="s">
        <v>17</v>
      </c>
      <c r="C69" s="9">
        <v>419</v>
      </c>
      <c r="D69" s="9">
        <v>96</v>
      </c>
      <c r="E69" s="9"/>
      <c r="F69" s="9"/>
      <c r="G69" s="10"/>
      <c r="H69" s="10"/>
      <c r="I69" s="11">
        <f>SUM(C69*7,D69*0,H69*15)</f>
        <v>2933</v>
      </c>
      <c r="J69" s="12"/>
    </row>
    <row r="70" spans="1:10" ht="12">
      <c r="A70" s="102"/>
      <c r="B70" s="18" t="s">
        <v>20</v>
      </c>
      <c r="C70" s="19">
        <f aca="true" t="shared" si="11" ref="C70:H70">SUM(C65:C69)</f>
        <v>3478</v>
      </c>
      <c r="D70" s="19">
        <f t="shared" si="11"/>
        <v>409</v>
      </c>
      <c r="E70" s="19">
        <f t="shared" si="11"/>
        <v>0</v>
      </c>
      <c r="F70" s="19">
        <f t="shared" si="11"/>
        <v>0</v>
      </c>
      <c r="G70" s="19">
        <f t="shared" si="11"/>
        <v>0</v>
      </c>
      <c r="H70" s="19">
        <f t="shared" si="11"/>
        <v>0</v>
      </c>
      <c r="I70" s="19"/>
      <c r="J70" s="20">
        <f>SUM(I65:I69)</f>
        <v>24346</v>
      </c>
    </row>
    <row r="71" spans="1:10" ht="12">
      <c r="A71" s="102">
        <v>41924</v>
      </c>
      <c r="B71" s="8" t="s">
        <v>14</v>
      </c>
      <c r="C71" s="9">
        <v>1523</v>
      </c>
      <c r="D71" s="9">
        <v>222</v>
      </c>
      <c r="E71" s="9"/>
      <c r="F71" s="9"/>
      <c r="G71" s="10"/>
      <c r="H71" s="10"/>
      <c r="I71" s="11">
        <f>SUM(C71*7,D71*0,H71*15)</f>
        <v>10661</v>
      </c>
      <c r="J71"/>
    </row>
    <row r="72" spans="1:10" ht="12">
      <c r="A72" s="102"/>
      <c r="B72" s="8" t="s">
        <v>15</v>
      </c>
      <c r="C72" s="9">
        <v>1652</v>
      </c>
      <c r="D72" s="9">
        <v>366</v>
      </c>
      <c r="E72" s="9"/>
      <c r="F72" s="9"/>
      <c r="G72" s="10"/>
      <c r="H72" s="10"/>
      <c r="I72" s="11">
        <f>SUM(C72*7,D72*0,H72*15)</f>
        <v>11564</v>
      </c>
      <c r="J72" s="12"/>
    </row>
    <row r="73" spans="1:10" ht="12">
      <c r="A73" s="102"/>
      <c r="B73" s="8">
        <v>920</v>
      </c>
      <c r="C73" s="9">
        <v>857</v>
      </c>
      <c r="D73" s="9">
        <v>56</v>
      </c>
      <c r="E73" s="9"/>
      <c r="F73" s="9"/>
      <c r="G73" s="10"/>
      <c r="H73" s="10"/>
      <c r="I73" s="11">
        <f>SUM(C73*7,D73*0,H73*15)</f>
        <v>5999</v>
      </c>
      <c r="J73" s="12"/>
    </row>
    <row r="74" spans="1:10" ht="12">
      <c r="A74" s="102"/>
      <c r="B74" s="8" t="s">
        <v>56</v>
      </c>
      <c r="C74" s="9">
        <v>949</v>
      </c>
      <c r="D74" s="9">
        <v>36</v>
      </c>
      <c r="E74" s="9"/>
      <c r="F74" s="9"/>
      <c r="G74" s="10"/>
      <c r="H74" s="10"/>
      <c r="I74" s="11">
        <f>SUM(C74*7,D74*0,H74*15)</f>
        <v>6643</v>
      </c>
      <c r="J74" s="12"/>
    </row>
    <row r="75" spans="1:10" ht="12">
      <c r="A75" s="102"/>
      <c r="B75" s="8" t="s">
        <v>17</v>
      </c>
      <c r="C75" s="9">
        <v>779</v>
      </c>
      <c r="D75" s="9">
        <v>97</v>
      </c>
      <c r="E75" s="9"/>
      <c r="F75" s="9"/>
      <c r="G75" s="10"/>
      <c r="H75" s="10"/>
      <c r="I75" s="11">
        <f>SUM(C75*7,D75*0,H75*15)</f>
        <v>5453</v>
      </c>
      <c r="J75" s="12"/>
    </row>
    <row r="76" spans="1:10" ht="12">
      <c r="A76" s="102"/>
      <c r="B76" s="18" t="s">
        <v>20</v>
      </c>
      <c r="C76" s="19">
        <f aca="true" t="shared" si="12" ref="C76:H76">SUM(C71:C75)</f>
        <v>5760</v>
      </c>
      <c r="D76" s="19">
        <f t="shared" si="12"/>
        <v>777</v>
      </c>
      <c r="E76" s="19">
        <f t="shared" si="12"/>
        <v>0</v>
      </c>
      <c r="F76" s="19">
        <f t="shared" si="12"/>
        <v>0</v>
      </c>
      <c r="G76" s="19">
        <f t="shared" si="12"/>
        <v>0</v>
      </c>
      <c r="H76" s="19">
        <f t="shared" si="12"/>
        <v>0</v>
      </c>
      <c r="I76" s="19"/>
      <c r="J76" s="20">
        <f>SUM(I71:I75)</f>
        <v>40320</v>
      </c>
    </row>
    <row r="77" spans="1:10" ht="12">
      <c r="A77" s="103" t="s">
        <v>22</v>
      </c>
      <c r="B77" s="103">
        <v>920</v>
      </c>
      <c r="C77" s="21">
        <f aca="true" t="shared" si="13" ref="C77:H77">SUM(C76,C70,C64,C58,C52,C46,C40)</f>
        <v>13760</v>
      </c>
      <c r="D77" s="21">
        <f t="shared" si="13"/>
        <v>2898</v>
      </c>
      <c r="E77" s="21">
        <f t="shared" si="13"/>
        <v>0</v>
      </c>
      <c r="F77" s="21">
        <f t="shared" si="13"/>
        <v>0</v>
      </c>
      <c r="G77" s="21">
        <f t="shared" si="13"/>
        <v>0</v>
      </c>
      <c r="H77" s="21">
        <f t="shared" si="13"/>
        <v>0</v>
      </c>
      <c r="I77" s="21">
        <f>SUM(I76,I70,I64,I58,I51,I45,I39)</f>
        <v>1708</v>
      </c>
      <c r="J77" s="21">
        <f>SUM(J76,J70,J64,J58,J52,J46,J40)</f>
        <v>96320</v>
      </c>
    </row>
    <row r="78" spans="1:10" ht="12">
      <c r="A78" s="102">
        <v>41925</v>
      </c>
      <c r="B78" s="8" t="s">
        <v>14</v>
      </c>
      <c r="C78" s="9">
        <v>286</v>
      </c>
      <c r="D78" s="9">
        <v>145</v>
      </c>
      <c r="E78" s="9"/>
      <c r="F78" s="9"/>
      <c r="G78" s="10"/>
      <c r="H78" s="10"/>
      <c r="I78" s="11">
        <f>SUM(C78*7,D78*0,H78*15)</f>
        <v>2002</v>
      </c>
      <c r="J78"/>
    </row>
    <row r="79" spans="1:10" ht="12">
      <c r="A79" s="102"/>
      <c r="B79" s="8" t="s">
        <v>15</v>
      </c>
      <c r="C79" s="9">
        <v>222</v>
      </c>
      <c r="D79" s="9">
        <v>30</v>
      </c>
      <c r="E79" s="9"/>
      <c r="F79" s="9"/>
      <c r="G79" s="10"/>
      <c r="H79" s="10"/>
      <c r="I79" s="11">
        <f>SUM(C79*7,D79*0,H79*15)</f>
        <v>1554</v>
      </c>
      <c r="J79" s="12"/>
    </row>
    <row r="80" spans="1:10" ht="12">
      <c r="A80" s="102"/>
      <c r="B80" s="8">
        <v>920</v>
      </c>
      <c r="C80" s="9">
        <v>194</v>
      </c>
      <c r="D80" s="9">
        <v>17</v>
      </c>
      <c r="E80" s="9"/>
      <c r="F80" s="9"/>
      <c r="G80" s="10"/>
      <c r="H80" s="10"/>
      <c r="I80" s="11">
        <f>SUM(C80*7,D80*0,H80*15)</f>
        <v>1358</v>
      </c>
      <c r="J80" s="12"/>
    </row>
    <row r="81" spans="1:10" ht="12">
      <c r="A81" s="102"/>
      <c r="B81" s="8" t="s">
        <v>56</v>
      </c>
      <c r="C81" s="9">
        <v>208</v>
      </c>
      <c r="D81" s="9">
        <v>8</v>
      </c>
      <c r="E81" s="9"/>
      <c r="F81" s="9"/>
      <c r="G81" s="10"/>
      <c r="H81" s="10"/>
      <c r="I81" s="11">
        <f>SUM(C81*7,D81*0,H81*15)</f>
        <v>1456</v>
      </c>
      <c r="J81" s="12"/>
    </row>
    <row r="82" spans="1:10" ht="12">
      <c r="A82" s="102"/>
      <c r="B82" s="8" t="s">
        <v>17</v>
      </c>
      <c r="C82" s="9">
        <v>96</v>
      </c>
      <c r="D82" s="9">
        <v>22</v>
      </c>
      <c r="E82" s="9"/>
      <c r="F82" s="9"/>
      <c r="G82" s="10"/>
      <c r="H82" s="10"/>
      <c r="I82" s="11">
        <f>SUM(C82*7,D82*0,H82*15)</f>
        <v>672</v>
      </c>
      <c r="J82" s="12"/>
    </row>
    <row r="83" spans="1:10" ht="12">
      <c r="A83" s="102"/>
      <c r="B83" s="18" t="s">
        <v>20</v>
      </c>
      <c r="C83" s="19">
        <f aca="true" t="shared" si="14" ref="C83:H83">SUM(C78:C82)</f>
        <v>1006</v>
      </c>
      <c r="D83" s="19">
        <f t="shared" si="14"/>
        <v>222</v>
      </c>
      <c r="E83" s="19">
        <f t="shared" si="14"/>
        <v>0</v>
      </c>
      <c r="F83" s="19">
        <f t="shared" si="14"/>
        <v>0</v>
      </c>
      <c r="G83" s="19">
        <f t="shared" si="14"/>
        <v>0</v>
      </c>
      <c r="H83" s="19">
        <f t="shared" si="14"/>
        <v>0</v>
      </c>
      <c r="I83" s="19"/>
      <c r="J83" s="20">
        <f>SUM(I78:I82)</f>
        <v>7042</v>
      </c>
    </row>
    <row r="84" spans="1:10" ht="12">
      <c r="A84" s="102">
        <v>41926</v>
      </c>
      <c r="B84" s="8" t="s">
        <v>14</v>
      </c>
      <c r="C84" s="9">
        <v>498</v>
      </c>
      <c r="D84" s="9">
        <v>232</v>
      </c>
      <c r="E84" s="9"/>
      <c r="F84" s="9"/>
      <c r="G84" s="10"/>
      <c r="H84" s="10"/>
      <c r="I84" s="11">
        <f>SUM(C84*7,D84*0,H84*15)</f>
        <v>3486</v>
      </c>
      <c r="J84"/>
    </row>
    <row r="85" spans="1:10" ht="12">
      <c r="A85" s="102"/>
      <c r="B85" s="8" t="s">
        <v>15</v>
      </c>
      <c r="C85" s="9">
        <v>412</v>
      </c>
      <c r="D85" s="9">
        <v>133</v>
      </c>
      <c r="E85" s="9"/>
      <c r="F85" s="9"/>
      <c r="G85" s="10"/>
      <c r="H85" s="10"/>
      <c r="I85" s="11">
        <f>SUM(C85*7,D85*0,H85*15)</f>
        <v>2884</v>
      </c>
      <c r="J85" s="12"/>
    </row>
    <row r="86" spans="1:10" ht="12">
      <c r="A86" s="102"/>
      <c r="B86" s="8">
        <v>920</v>
      </c>
      <c r="C86" s="9">
        <v>338</v>
      </c>
      <c r="D86" s="9">
        <v>23</v>
      </c>
      <c r="E86" s="9"/>
      <c r="F86" s="9"/>
      <c r="G86" s="10"/>
      <c r="H86" s="10"/>
      <c r="I86" s="11">
        <f>SUM(C86*7,D86*0,H86*15)</f>
        <v>2366</v>
      </c>
      <c r="J86" s="12"/>
    </row>
    <row r="87" spans="1:10" ht="12">
      <c r="A87" s="102"/>
      <c r="B87" s="8" t="s">
        <v>56</v>
      </c>
      <c r="C87" s="9">
        <v>313</v>
      </c>
      <c r="D87" s="9">
        <v>17</v>
      </c>
      <c r="E87" s="9"/>
      <c r="F87" s="9"/>
      <c r="G87" s="10"/>
      <c r="H87" s="10"/>
      <c r="I87" s="11">
        <f>SUM(C87*7,D87*0,H87*15)</f>
        <v>2191</v>
      </c>
      <c r="J87" s="12"/>
    </row>
    <row r="88" spans="1:10" ht="12">
      <c r="A88" s="102"/>
      <c r="B88" s="8" t="s">
        <v>17</v>
      </c>
      <c r="C88" s="9">
        <v>185</v>
      </c>
      <c r="D88" s="9">
        <v>47</v>
      </c>
      <c r="E88" s="9"/>
      <c r="F88" s="9"/>
      <c r="G88" s="10"/>
      <c r="H88" s="10"/>
      <c r="I88" s="11">
        <f>SUM(C88*7,D88*0,H88*15)</f>
        <v>1295</v>
      </c>
      <c r="J88" s="12"/>
    </row>
    <row r="89" spans="1:10" ht="12">
      <c r="A89" s="102"/>
      <c r="B89" s="18" t="s">
        <v>20</v>
      </c>
      <c r="C89" s="19">
        <f aca="true" t="shared" si="15" ref="C89:H89">SUM(C84:C88)</f>
        <v>1746</v>
      </c>
      <c r="D89" s="19">
        <f t="shared" si="15"/>
        <v>452</v>
      </c>
      <c r="E89" s="19">
        <f t="shared" si="15"/>
        <v>0</v>
      </c>
      <c r="F89" s="19">
        <f t="shared" si="15"/>
        <v>0</v>
      </c>
      <c r="G89" s="19">
        <f t="shared" si="15"/>
        <v>0</v>
      </c>
      <c r="H89" s="19">
        <f t="shared" si="15"/>
        <v>0</v>
      </c>
      <c r="I89" s="19"/>
      <c r="J89" s="20">
        <f>SUM(I84:I88)</f>
        <v>12222</v>
      </c>
    </row>
    <row r="90" spans="1:10" ht="12">
      <c r="A90" s="102">
        <v>41927</v>
      </c>
      <c r="B90" s="8" t="s">
        <v>14</v>
      </c>
      <c r="C90" s="9">
        <v>567</v>
      </c>
      <c r="D90" s="9">
        <v>74</v>
      </c>
      <c r="E90" s="9"/>
      <c r="F90" s="9"/>
      <c r="G90" s="10"/>
      <c r="H90" s="10"/>
      <c r="I90" s="11">
        <f>SUM(C90*7,D90*0,H90*15)</f>
        <v>3969</v>
      </c>
      <c r="J90"/>
    </row>
    <row r="91" spans="1:241" s="44" customFormat="1" ht="11.25">
      <c r="A91" s="102"/>
      <c r="B91" s="8" t="s">
        <v>15</v>
      </c>
      <c r="C91" s="9">
        <v>576</v>
      </c>
      <c r="D91" s="9">
        <v>87</v>
      </c>
      <c r="E91" s="9"/>
      <c r="F91" s="9"/>
      <c r="G91" s="10"/>
      <c r="H91" s="10"/>
      <c r="I91" s="11">
        <f>SUM(C91*7,D91*0,H91*15)</f>
        <v>4032</v>
      </c>
      <c r="J91" s="12"/>
      <c r="K91" s="43"/>
      <c r="T91" s="106"/>
      <c r="U91" s="106"/>
      <c r="AD91" s="106"/>
      <c r="AE91" s="106"/>
      <c r="AN91" s="106"/>
      <c r="AO91" s="106"/>
      <c r="AX91" s="106"/>
      <c r="AY91" s="106"/>
      <c r="BH91" s="106"/>
      <c r="BI91" s="106"/>
      <c r="BR91" s="106"/>
      <c r="BS91" s="106"/>
      <c r="CB91" s="106"/>
      <c r="CC91" s="106"/>
      <c r="CL91" s="106"/>
      <c r="CM91" s="106"/>
      <c r="CV91" s="106"/>
      <c r="CW91" s="106"/>
      <c r="DF91" s="106"/>
      <c r="DG91" s="106"/>
      <c r="DP91" s="106"/>
      <c r="DQ91" s="106"/>
      <c r="DZ91" s="106"/>
      <c r="EA91" s="106"/>
      <c r="EJ91" s="106"/>
      <c r="EK91" s="106"/>
      <c r="ET91" s="106"/>
      <c r="EU91" s="106"/>
      <c r="FD91" s="106"/>
      <c r="FE91" s="106"/>
      <c r="FN91" s="106"/>
      <c r="FO91" s="106"/>
      <c r="FX91" s="106"/>
      <c r="FY91" s="106"/>
      <c r="GH91" s="106"/>
      <c r="GI91" s="106"/>
      <c r="GR91" s="106"/>
      <c r="GS91" s="106"/>
      <c r="HB91" s="106"/>
      <c r="HC91" s="106"/>
      <c r="HL91" s="106"/>
      <c r="HM91" s="106"/>
      <c r="HV91" s="106"/>
      <c r="HW91" s="106"/>
      <c r="IF91" s="106"/>
      <c r="IG91" s="106"/>
    </row>
    <row r="92" spans="1:10" ht="12">
      <c r="A92" s="102"/>
      <c r="B92" s="8">
        <v>920</v>
      </c>
      <c r="C92" s="9">
        <v>356</v>
      </c>
      <c r="D92" s="9">
        <v>37</v>
      </c>
      <c r="E92" s="9"/>
      <c r="F92" s="9"/>
      <c r="G92" s="10"/>
      <c r="H92" s="10"/>
      <c r="I92" s="11">
        <f>SUM(C92*7,D92*0,H92*15)</f>
        <v>2492</v>
      </c>
      <c r="J92" s="12"/>
    </row>
    <row r="93" spans="1:10" ht="12">
      <c r="A93" s="102"/>
      <c r="B93" s="8" t="s">
        <v>56</v>
      </c>
      <c r="C93" s="9">
        <v>366</v>
      </c>
      <c r="D93" s="9">
        <v>22</v>
      </c>
      <c r="E93" s="9"/>
      <c r="F93" s="9"/>
      <c r="G93" s="10"/>
      <c r="H93" s="10"/>
      <c r="I93" s="11">
        <f>SUM(C93*7,D93*0,H93*15)</f>
        <v>2562</v>
      </c>
      <c r="J93" s="12"/>
    </row>
    <row r="94" spans="1:10" ht="12">
      <c r="A94" s="102"/>
      <c r="B94" s="8" t="s">
        <v>17</v>
      </c>
      <c r="C94" s="9">
        <v>238</v>
      </c>
      <c r="D94" s="9">
        <v>70</v>
      </c>
      <c r="E94" s="9"/>
      <c r="F94" s="9"/>
      <c r="G94" s="10"/>
      <c r="H94" s="10"/>
      <c r="I94" s="11">
        <f>SUM(C94*7,D94*0,H94*15)</f>
        <v>1666</v>
      </c>
      <c r="J94" s="12"/>
    </row>
    <row r="95" spans="1:10" ht="12">
      <c r="A95" s="102"/>
      <c r="B95" s="18" t="s">
        <v>20</v>
      </c>
      <c r="C95" s="19">
        <f aca="true" t="shared" si="16" ref="C95:H95">SUM(C90:C94)</f>
        <v>2103</v>
      </c>
      <c r="D95" s="19">
        <f t="shared" si="16"/>
        <v>290</v>
      </c>
      <c r="E95" s="19">
        <f t="shared" si="16"/>
        <v>0</v>
      </c>
      <c r="F95" s="19">
        <f t="shared" si="16"/>
        <v>0</v>
      </c>
      <c r="G95" s="19">
        <f t="shared" si="16"/>
        <v>0</v>
      </c>
      <c r="H95" s="19">
        <f t="shared" si="16"/>
        <v>0</v>
      </c>
      <c r="I95" s="19"/>
      <c r="J95" s="20">
        <f>SUM(I90:I94)</f>
        <v>14721</v>
      </c>
    </row>
    <row r="96" spans="1:10" ht="12">
      <c r="A96" s="102">
        <v>41928</v>
      </c>
      <c r="B96" s="8" t="s">
        <v>14</v>
      </c>
      <c r="C96" s="9">
        <v>360</v>
      </c>
      <c r="D96" s="9">
        <v>278</v>
      </c>
      <c r="E96" s="9"/>
      <c r="F96" s="9"/>
      <c r="G96" s="10"/>
      <c r="H96" s="10"/>
      <c r="I96" s="11">
        <f>SUM(C96*7,D96*0,H96*15)</f>
        <v>2520</v>
      </c>
      <c r="J96"/>
    </row>
    <row r="97" spans="1:10" ht="12">
      <c r="A97" s="102"/>
      <c r="B97" s="8" t="s">
        <v>15</v>
      </c>
      <c r="C97" s="9">
        <v>425</v>
      </c>
      <c r="D97" s="9">
        <v>231</v>
      </c>
      <c r="E97" s="9"/>
      <c r="F97" s="9"/>
      <c r="G97" s="10"/>
      <c r="H97" s="10"/>
      <c r="I97" s="11">
        <f>SUM(C97*7,D97*0,H97*15)</f>
        <v>2975</v>
      </c>
      <c r="J97" s="12"/>
    </row>
    <row r="98" spans="1:10" ht="12">
      <c r="A98" s="102"/>
      <c r="B98" s="8">
        <v>920</v>
      </c>
      <c r="C98" s="9">
        <v>252</v>
      </c>
      <c r="D98" s="9">
        <v>38</v>
      </c>
      <c r="E98" s="9"/>
      <c r="F98" s="9"/>
      <c r="G98" s="10"/>
      <c r="H98" s="10"/>
      <c r="I98" s="11">
        <f>SUM(C98*7,D98*0,H98*15)</f>
        <v>1764</v>
      </c>
      <c r="J98" s="12"/>
    </row>
    <row r="99" spans="1:10" ht="12">
      <c r="A99" s="102"/>
      <c r="B99" s="8" t="s">
        <v>56</v>
      </c>
      <c r="C99" s="9">
        <v>220</v>
      </c>
      <c r="D99" s="9">
        <v>46</v>
      </c>
      <c r="E99" s="9"/>
      <c r="F99" s="9"/>
      <c r="G99" s="10"/>
      <c r="H99" s="10"/>
      <c r="I99" s="11">
        <f>SUM(C99*7,D99*0,H99*15)</f>
        <v>1540</v>
      </c>
      <c r="J99" s="12"/>
    </row>
    <row r="100" spans="1:10" ht="12">
      <c r="A100" s="102"/>
      <c r="B100" s="8" t="s">
        <v>17</v>
      </c>
      <c r="C100" s="9">
        <v>99</v>
      </c>
      <c r="D100" s="9">
        <v>38</v>
      </c>
      <c r="E100" s="9"/>
      <c r="F100" s="9"/>
      <c r="G100" s="10"/>
      <c r="H100" s="10"/>
      <c r="I100" s="11">
        <f>SUM(C100*7,D100*0,H100*15)</f>
        <v>693</v>
      </c>
      <c r="J100" s="12"/>
    </row>
    <row r="101" spans="1:10" ht="12">
      <c r="A101" s="102"/>
      <c r="B101" s="18" t="s">
        <v>20</v>
      </c>
      <c r="C101" s="19">
        <f aca="true" t="shared" si="17" ref="C101:H101">SUM(C96:C100)</f>
        <v>1356</v>
      </c>
      <c r="D101" s="19">
        <f t="shared" si="17"/>
        <v>631</v>
      </c>
      <c r="E101" s="19">
        <f t="shared" si="17"/>
        <v>0</v>
      </c>
      <c r="F101" s="19">
        <f t="shared" si="17"/>
        <v>0</v>
      </c>
      <c r="G101" s="19">
        <f t="shared" si="17"/>
        <v>0</v>
      </c>
      <c r="H101" s="19">
        <f t="shared" si="17"/>
        <v>0</v>
      </c>
      <c r="I101" s="19"/>
      <c r="J101" s="20">
        <f>SUM(I96:I100)</f>
        <v>9492</v>
      </c>
    </row>
    <row r="102" spans="1:10" ht="12">
      <c r="A102" s="102">
        <v>41929</v>
      </c>
      <c r="B102" s="8" t="s">
        <v>14</v>
      </c>
      <c r="C102" s="9">
        <v>534</v>
      </c>
      <c r="D102" s="9">
        <v>93</v>
      </c>
      <c r="E102" s="9"/>
      <c r="F102" s="9"/>
      <c r="G102" s="10"/>
      <c r="H102" s="10"/>
      <c r="I102" s="11">
        <f>SUM(C102*7,D102*0,H102*15)</f>
        <v>3738</v>
      </c>
      <c r="J102"/>
    </row>
    <row r="103" spans="1:10" ht="12">
      <c r="A103" s="102"/>
      <c r="B103" s="8" t="s">
        <v>15</v>
      </c>
      <c r="C103" s="9">
        <v>365</v>
      </c>
      <c r="D103" s="9">
        <v>100</v>
      </c>
      <c r="E103" s="9"/>
      <c r="F103" s="9"/>
      <c r="G103" s="10"/>
      <c r="H103" s="10"/>
      <c r="I103" s="11">
        <f>SUM(C103*7,D103*0,H103*15)</f>
        <v>2555</v>
      </c>
      <c r="J103" s="12"/>
    </row>
    <row r="104" spans="1:10" ht="12">
      <c r="A104" s="102"/>
      <c r="B104" s="8">
        <v>920</v>
      </c>
      <c r="C104" s="9">
        <v>298</v>
      </c>
      <c r="D104" s="9">
        <v>90</v>
      </c>
      <c r="E104" s="9"/>
      <c r="F104" s="9"/>
      <c r="G104" s="10"/>
      <c r="H104" s="10"/>
      <c r="I104" s="11">
        <f>SUM(C104*7,D104*0,H104*15)</f>
        <v>2086</v>
      </c>
      <c r="J104" s="12"/>
    </row>
    <row r="105" spans="1:10" ht="12">
      <c r="A105" s="102"/>
      <c r="B105" s="8" t="s">
        <v>56</v>
      </c>
      <c r="C105" s="9">
        <v>190</v>
      </c>
      <c r="D105" s="9">
        <v>0</v>
      </c>
      <c r="E105" s="9"/>
      <c r="F105" s="9"/>
      <c r="G105" s="10"/>
      <c r="H105" s="10"/>
      <c r="I105" s="11">
        <f>SUM(C105*7,D105*0,H105*15)</f>
        <v>1330</v>
      </c>
      <c r="J105" s="12"/>
    </row>
    <row r="106" spans="1:10" ht="12">
      <c r="A106" s="102"/>
      <c r="B106" s="8" t="s">
        <v>17</v>
      </c>
      <c r="C106" s="9">
        <v>151</v>
      </c>
      <c r="D106" s="9">
        <v>65</v>
      </c>
      <c r="E106" s="9"/>
      <c r="F106" s="9"/>
      <c r="G106" s="10"/>
      <c r="H106" s="10"/>
      <c r="I106" s="11">
        <f>SUM(C106*7,D106*0,H106*15)</f>
        <v>1057</v>
      </c>
      <c r="J106" s="12"/>
    </row>
    <row r="107" spans="1:10" ht="12">
      <c r="A107" s="102"/>
      <c r="B107" s="18" t="s">
        <v>20</v>
      </c>
      <c r="C107" s="19">
        <f aca="true" t="shared" si="18" ref="C107:H107">SUM(C102:C106)</f>
        <v>1538</v>
      </c>
      <c r="D107" s="19">
        <f t="shared" si="18"/>
        <v>348</v>
      </c>
      <c r="E107" s="19">
        <f t="shared" si="18"/>
        <v>0</v>
      </c>
      <c r="F107" s="19">
        <f t="shared" si="18"/>
        <v>0</v>
      </c>
      <c r="G107" s="19">
        <f t="shared" si="18"/>
        <v>0</v>
      </c>
      <c r="H107" s="19">
        <f t="shared" si="18"/>
        <v>0</v>
      </c>
      <c r="I107" s="19"/>
      <c r="J107" s="20">
        <f>SUM(I102:I106)</f>
        <v>10766</v>
      </c>
    </row>
    <row r="108" spans="1:10" ht="12">
      <c r="A108" s="102">
        <v>41930</v>
      </c>
      <c r="B108" s="8" t="s">
        <v>14</v>
      </c>
      <c r="C108" s="9">
        <v>1178</v>
      </c>
      <c r="D108" s="9">
        <v>87</v>
      </c>
      <c r="E108" s="9"/>
      <c r="F108" s="9"/>
      <c r="G108" s="10"/>
      <c r="H108" s="10"/>
      <c r="I108" s="11">
        <f>SUM(C108*7,D108*0,H108*15)</f>
        <v>8246</v>
      </c>
      <c r="J108"/>
    </row>
    <row r="109" spans="1:10" ht="12">
      <c r="A109" s="102"/>
      <c r="B109" s="8" t="s">
        <v>15</v>
      </c>
      <c r="C109" s="9">
        <v>970</v>
      </c>
      <c r="D109" s="9">
        <v>161</v>
      </c>
      <c r="E109" s="9"/>
      <c r="F109" s="9"/>
      <c r="G109" s="10"/>
      <c r="H109" s="10"/>
      <c r="I109" s="11">
        <f>SUM(C109*7,D109*0,H109*15)</f>
        <v>6790</v>
      </c>
      <c r="J109" s="12"/>
    </row>
    <row r="110" spans="1:10" ht="12">
      <c r="A110" s="102"/>
      <c r="B110" s="8">
        <v>920</v>
      </c>
      <c r="C110" s="9">
        <v>777</v>
      </c>
      <c r="D110" s="9">
        <v>79</v>
      </c>
      <c r="E110" s="9"/>
      <c r="F110" s="9"/>
      <c r="G110" s="10"/>
      <c r="H110" s="10"/>
      <c r="I110" s="11">
        <f>SUM(C110*7,D110*0,H110*15)</f>
        <v>5439</v>
      </c>
      <c r="J110" s="12"/>
    </row>
    <row r="111" spans="1:10" ht="12">
      <c r="A111" s="102"/>
      <c r="B111" s="8" t="s">
        <v>56</v>
      </c>
      <c r="C111" s="9">
        <v>380</v>
      </c>
      <c r="D111" s="9">
        <v>44</v>
      </c>
      <c r="E111" s="9"/>
      <c r="F111" s="9"/>
      <c r="G111" s="10"/>
      <c r="H111" s="10"/>
      <c r="I111" s="11">
        <f>SUM(C111*7,D111*0,H111*15)</f>
        <v>2660</v>
      </c>
      <c r="J111" s="12"/>
    </row>
    <row r="112" spans="1:10" ht="12">
      <c r="A112" s="102"/>
      <c r="B112" s="8" t="s">
        <v>17</v>
      </c>
      <c r="C112" s="9">
        <v>439</v>
      </c>
      <c r="D112" s="9">
        <v>126</v>
      </c>
      <c r="E112" s="9"/>
      <c r="F112" s="9"/>
      <c r="G112" s="10"/>
      <c r="H112" s="10"/>
      <c r="I112" s="11">
        <f>SUM(C112*7,D112*0,H112*15)</f>
        <v>3073</v>
      </c>
      <c r="J112" s="12"/>
    </row>
    <row r="113" spans="1:10" ht="12">
      <c r="A113" s="102"/>
      <c r="B113" s="18" t="s">
        <v>20</v>
      </c>
      <c r="C113" s="19">
        <f aca="true" t="shared" si="19" ref="C113:H113">SUM(C108:C112)</f>
        <v>3744</v>
      </c>
      <c r="D113" s="19">
        <f t="shared" si="19"/>
        <v>497</v>
      </c>
      <c r="E113" s="19">
        <f t="shared" si="19"/>
        <v>0</v>
      </c>
      <c r="F113" s="19">
        <f t="shared" si="19"/>
        <v>0</v>
      </c>
      <c r="G113" s="19">
        <f t="shared" si="19"/>
        <v>0</v>
      </c>
      <c r="H113" s="19">
        <f t="shared" si="19"/>
        <v>0</v>
      </c>
      <c r="I113" s="19"/>
      <c r="J113" s="20">
        <f>SUM(I108:I112)</f>
        <v>26208</v>
      </c>
    </row>
    <row r="114" spans="1:10" ht="12">
      <c r="A114" s="102">
        <v>41931</v>
      </c>
      <c r="B114" s="8" t="s">
        <v>14</v>
      </c>
      <c r="C114" s="9">
        <v>1292</v>
      </c>
      <c r="D114" s="9">
        <v>120</v>
      </c>
      <c r="E114" s="9"/>
      <c r="F114" s="9"/>
      <c r="G114" s="10"/>
      <c r="H114" s="10"/>
      <c r="I114" s="11">
        <f>SUM(C114*7,D114*0,H114*15)</f>
        <v>9044</v>
      </c>
      <c r="J114"/>
    </row>
    <row r="115" spans="1:10" ht="12">
      <c r="A115" s="102"/>
      <c r="B115" s="8" t="s">
        <v>15</v>
      </c>
      <c r="C115" s="9">
        <v>1250</v>
      </c>
      <c r="D115" s="9">
        <v>238</v>
      </c>
      <c r="E115" s="9"/>
      <c r="F115" s="9"/>
      <c r="G115" s="10"/>
      <c r="H115" s="10"/>
      <c r="I115" s="11">
        <f>SUM(C115*7,D115*0,H115*15)</f>
        <v>8750</v>
      </c>
      <c r="J115" s="12"/>
    </row>
    <row r="116" spans="1:10" ht="12">
      <c r="A116" s="102"/>
      <c r="B116" s="8">
        <v>920</v>
      </c>
      <c r="C116" s="9">
        <v>1312</v>
      </c>
      <c r="D116" s="9">
        <v>108</v>
      </c>
      <c r="E116" s="9"/>
      <c r="F116" s="9"/>
      <c r="G116" s="10"/>
      <c r="H116" s="10"/>
      <c r="I116" s="11">
        <f>SUM(C116*7,D116*0,H116*15)</f>
        <v>9184</v>
      </c>
      <c r="J116" s="12"/>
    </row>
    <row r="117" spans="1:10" ht="12">
      <c r="A117" s="102"/>
      <c r="B117" s="8" t="s">
        <v>56</v>
      </c>
      <c r="C117" s="9">
        <v>8</v>
      </c>
      <c r="D117" s="9">
        <v>0</v>
      </c>
      <c r="E117" s="9"/>
      <c r="F117" s="9"/>
      <c r="G117" s="10"/>
      <c r="H117" s="10"/>
      <c r="I117" s="11">
        <f>SUM(C117*7,D117*0,H117*15)</f>
        <v>56</v>
      </c>
      <c r="J117" s="12"/>
    </row>
    <row r="118" spans="1:10" ht="12">
      <c r="A118" s="102"/>
      <c r="B118" s="8" t="s">
        <v>17</v>
      </c>
      <c r="C118" s="9">
        <v>563</v>
      </c>
      <c r="D118" s="9">
        <v>86</v>
      </c>
      <c r="E118" s="9"/>
      <c r="F118" s="9"/>
      <c r="G118" s="10"/>
      <c r="H118" s="10"/>
      <c r="I118" s="11">
        <f>SUM(C118*7,D118*0,H118*15)</f>
        <v>3941</v>
      </c>
      <c r="J118" s="12"/>
    </row>
    <row r="119" spans="1:10" ht="12">
      <c r="A119" s="102"/>
      <c r="B119" s="18" t="s">
        <v>20</v>
      </c>
      <c r="C119" s="19">
        <f aca="true" t="shared" si="20" ref="C119:H119">SUM(C114:C118)</f>
        <v>4425</v>
      </c>
      <c r="D119" s="19">
        <f t="shared" si="20"/>
        <v>552</v>
      </c>
      <c r="E119" s="19">
        <f t="shared" si="20"/>
        <v>0</v>
      </c>
      <c r="F119" s="19">
        <f t="shared" si="20"/>
        <v>0</v>
      </c>
      <c r="G119" s="19">
        <f t="shared" si="20"/>
        <v>0</v>
      </c>
      <c r="H119" s="19">
        <f t="shared" si="20"/>
        <v>0</v>
      </c>
      <c r="I119" s="19"/>
      <c r="J119" s="20">
        <f>SUM(I114:I118)</f>
        <v>30975</v>
      </c>
    </row>
    <row r="120" spans="1:10" ht="12">
      <c r="A120" s="103" t="s">
        <v>22</v>
      </c>
      <c r="B120" s="103">
        <v>920</v>
      </c>
      <c r="C120" s="21">
        <f aca="true" t="shared" si="21" ref="C120:H120">SUM(C119,C113,C107,C101,C95,C89,C83)</f>
        <v>15918</v>
      </c>
      <c r="D120" s="21">
        <f t="shared" si="21"/>
        <v>2992</v>
      </c>
      <c r="E120" s="21">
        <f t="shared" si="21"/>
        <v>0</v>
      </c>
      <c r="F120" s="21">
        <f t="shared" si="21"/>
        <v>0</v>
      </c>
      <c r="G120" s="21">
        <f t="shared" si="21"/>
        <v>0</v>
      </c>
      <c r="H120" s="21">
        <f t="shared" si="21"/>
        <v>0</v>
      </c>
      <c r="I120" s="21"/>
      <c r="J120" s="21">
        <f>SUM(J83,J89,J95,J101,J107,J113,J119)</f>
        <v>111426</v>
      </c>
    </row>
    <row r="121" spans="1:10" ht="12">
      <c r="A121" s="102">
        <v>41932</v>
      </c>
      <c r="B121" s="8" t="s">
        <v>14</v>
      </c>
      <c r="C121" s="9">
        <v>424</v>
      </c>
      <c r="D121" s="9">
        <v>129</v>
      </c>
      <c r="E121" s="9"/>
      <c r="F121" s="9"/>
      <c r="G121" s="10"/>
      <c r="H121" s="10"/>
      <c r="I121" s="11">
        <f>SUM(C121*7,D121*0,H121*15)</f>
        <v>2968</v>
      </c>
      <c r="J121"/>
    </row>
    <row r="122" spans="1:10" ht="12">
      <c r="A122" s="102"/>
      <c r="B122" s="8" t="s">
        <v>15</v>
      </c>
      <c r="C122" s="9">
        <v>390</v>
      </c>
      <c r="D122" s="9">
        <v>55</v>
      </c>
      <c r="E122" s="9"/>
      <c r="F122" s="9"/>
      <c r="G122" s="10"/>
      <c r="H122" s="10"/>
      <c r="I122" s="11">
        <f>SUM(C122*7,D122*0,H122*15)</f>
        <v>2730</v>
      </c>
      <c r="J122" s="12"/>
    </row>
    <row r="123" spans="1:10" ht="12">
      <c r="A123" s="102"/>
      <c r="B123" s="8">
        <v>920</v>
      </c>
      <c r="C123" s="9">
        <v>351</v>
      </c>
      <c r="D123" s="9">
        <v>46</v>
      </c>
      <c r="E123" s="9"/>
      <c r="F123" s="9"/>
      <c r="G123" s="10"/>
      <c r="H123" s="10"/>
      <c r="I123" s="11">
        <f>SUM(C123*7,D123*0,H123*15)</f>
        <v>2457</v>
      </c>
      <c r="J123" s="12"/>
    </row>
    <row r="124" spans="1:10" ht="12">
      <c r="A124" s="102"/>
      <c r="B124" s="8" t="s">
        <v>56</v>
      </c>
      <c r="C124" s="9">
        <v>264</v>
      </c>
      <c r="D124" s="9">
        <v>17</v>
      </c>
      <c r="E124" s="9"/>
      <c r="F124" s="9"/>
      <c r="G124" s="10"/>
      <c r="H124" s="10"/>
      <c r="I124" s="11">
        <f>SUM(C124*7,D124*0,H124*15)</f>
        <v>1848</v>
      </c>
      <c r="J124" s="12"/>
    </row>
    <row r="125" spans="1:10" ht="12">
      <c r="A125" s="102"/>
      <c r="B125" s="8" t="s">
        <v>17</v>
      </c>
      <c r="C125" s="9">
        <v>224</v>
      </c>
      <c r="D125" s="9">
        <v>31</v>
      </c>
      <c r="E125" s="9"/>
      <c r="F125" s="9"/>
      <c r="G125" s="10"/>
      <c r="H125" s="10"/>
      <c r="I125" s="11">
        <f>SUM(C125*7,D125*0,H125*15)</f>
        <v>1568</v>
      </c>
      <c r="J125" s="12"/>
    </row>
    <row r="126" spans="1:10" ht="12">
      <c r="A126" s="102"/>
      <c r="B126" s="18" t="s">
        <v>20</v>
      </c>
      <c r="C126" s="19">
        <f aca="true" t="shared" si="22" ref="C126:H126">SUM(C121:C125)</f>
        <v>1653</v>
      </c>
      <c r="D126" s="19">
        <f t="shared" si="22"/>
        <v>278</v>
      </c>
      <c r="E126" s="19">
        <f t="shared" si="22"/>
        <v>0</v>
      </c>
      <c r="F126" s="19">
        <f t="shared" si="22"/>
        <v>0</v>
      </c>
      <c r="G126" s="19">
        <f t="shared" si="22"/>
        <v>0</v>
      </c>
      <c r="H126" s="19">
        <f t="shared" si="22"/>
        <v>0</v>
      </c>
      <c r="I126" s="19"/>
      <c r="J126" s="20">
        <f>SUM(I121:I125)</f>
        <v>11571</v>
      </c>
    </row>
    <row r="127" spans="1:10" ht="12">
      <c r="A127" s="102">
        <v>41933</v>
      </c>
      <c r="B127" s="8" t="s">
        <v>14</v>
      </c>
      <c r="C127" s="9">
        <v>325</v>
      </c>
      <c r="D127" s="9">
        <v>59</v>
      </c>
      <c r="E127" s="9"/>
      <c r="F127" s="9"/>
      <c r="G127" s="10"/>
      <c r="H127" s="10"/>
      <c r="I127" s="11">
        <f>SUM(C127*7,D127*0,H127*15)</f>
        <v>2275</v>
      </c>
      <c r="J127"/>
    </row>
    <row r="128" spans="1:10" ht="12">
      <c r="A128" s="102"/>
      <c r="B128" s="8" t="s">
        <v>15</v>
      </c>
      <c r="C128" s="9">
        <v>361</v>
      </c>
      <c r="D128" s="9">
        <v>35</v>
      </c>
      <c r="E128" s="9"/>
      <c r="F128" s="9"/>
      <c r="G128" s="10"/>
      <c r="H128" s="10"/>
      <c r="I128" s="11">
        <f>SUM(C128*7,D128*0,H128*15)</f>
        <v>2527</v>
      </c>
      <c r="J128" s="12"/>
    </row>
    <row r="129" spans="1:10" ht="12">
      <c r="A129" s="102"/>
      <c r="B129" s="8">
        <v>920</v>
      </c>
      <c r="C129" s="9">
        <v>218</v>
      </c>
      <c r="D129" s="9">
        <v>20</v>
      </c>
      <c r="E129" s="9"/>
      <c r="F129" s="9"/>
      <c r="G129" s="10"/>
      <c r="H129" s="10"/>
      <c r="I129" s="11">
        <f>SUM(C129*7,D129*0,H129*15)</f>
        <v>1526</v>
      </c>
      <c r="J129" s="12"/>
    </row>
    <row r="130" spans="1:10" ht="12">
      <c r="A130" s="102"/>
      <c r="B130" s="8" t="s">
        <v>56</v>
      </c>
      <c r="C130" s="9">
        <v>114</v>
      </c>
      <c r="D130" s="9">
        <v>0</v>
      </c>
      <c r="E130" s="9"/>
      <c r="F130" s="9"/>
      <c r="G130" s="10"/>
      <c r="H130" s="10"/>
      <c r="I130" s="11">
        <f>SUM(C130*7,D130*0,H130*15)</f>
        <v>798</v>
      </c>
      <c r="J130" s="12"/>
    </row>
    <row r="131" spans="1:10" ht="12">
      <c r="A131" s="102"/>
      <c r="B131" s="8" t="s">
        <v>17</v>
      </c>
      <c r="C131" s="9">
        <v>144</v>
      </c>
      <c r="D131" s="9">
        <v>21</v>
      </c>
      <c r="E131" s="9"/>
      <c r="F131" s="9"/>
      <c r="G131" s="10"/>
      <c r="H131" s="10"/>
      <c r="I131" s="11">
        <f>SUM(C131*7,D131*0,H131*15)</f>
        <v>1008</v>
      </c>
      <c r="J131" s="12"/>
    </row>
    <row r="132" spans="1:10" ht="12">
      <c r="A132" s="102"/>
      <c r="B132" s="18" t="s">
        <v>20</v>
      </c>
      <c r="C132" s="19">
        <f aca="true" t="shared" si="23" ref="C132:H132">SUM(C127:C131)</f>
        <v>1162</v>
      </c>
      <c r="D132" s="19">
        <f t="shared" si="23"/>
        <v>135</v>
      </c>
      <c r="E132" s="19">
        <f t="shared" si="23"/>
        <v>0</v>
      </c>
      <c r="F132" s="19">
        <f t="shared" si="23"/>
        <v>0</v>
      </c>
      <c r="G132" s="19">
        <f t="shared" si="23"/>
        <v>0</v>
      </c>
      <c r="H132" s="19">
        <f t="shared" si="23"/>
        <v>0</v>
      </c>
      <c r="I132" s="19"/>
      <c r="J132" s="20">
        <f>SUM(I127:I131)</f>
        <v>8134</v>
      </c>
    </row>
    <row r="133" spans="1:10" ht="12">
      <c r="A133" s="102">
        <v>41934</v>
      </c>
      <c r="B133" s="8" t="s">
        <v>14</v>
      </c>
      <c r="C133" s="9">
        <v>313</v>
      </c>
      <c r="D133" s="9">
        <v>141</v>
      </c>
      <c r="E133" s="9"/>
      <c r="F133" s="9"/>
      <c r="G133" s="10"/>
      <c r="H133" s="10"/>
      <c r="I133" s="11">
        <f>SUM(C133*7,D133*0,H133*15)</f>
        <v>2191</v>
      </c>
      <c r="J133"/>
    </row>
    <row r="134" spans="1:10" ht="12">
      <c r="A134" s="102"/>
      <c r="B134" s="8" t="s">
        <v>15</v>
      </c>
      <c r="C134" s="9">
        <v>187</v>
      </c>
      <c r="D134" s="9">
        <v>175</v>
      </c>
      <c r="E134" s="9"/>
      <c r="F134" s="9"/>
      <c r="G134" s="10"/>
      <c r="H134" s="10"/>
      <c r="I134" s="11">
        <f>SUM(C134*7,D134*0,H134*15)</f>
        <v>1309</v>
      </c>
      <c r="J134" s="12"/>
    </row>
    <row r="135" spans="1:10" ht="12">
      <c r="A135" s="102"/>
      <c r="B135" s="8">
        <v>920</v>
      </c>
      <c r="C135" s="9">
        <v>263</v>
      </c>
      <c r="D135" s="9">
        <v>56</v>
      </c>
      <c r="E135" s="9"/>
      <c r="F135" s="9"/>
      <c r="G135" s="10"/>
      <c r="H135" s="10"/>
      <c r="I135" s="11">
        <f>SUM(C135*7,D135*0,H135*15)</f>
        <v>1841</v>
      </c>
      <c r="J135" s="12"/>
    </row>
    <row r="136" spans="1:10" ht="12">
      <c r="A136" s="102"/>
      <c r="B136" s="8" t="s">
        <v>56</v>
      </c>
      <c r="C136" s="9">
        <v>139</v>
      </c>
      <c r="D136" s="9">
        <v>9</v>
      </c>
      <c r="E136" s="9"/>
      <c r="F136" s="9"/>
      <c r="G136" s="10"/>
      <c r="H136" s="10"/>
      <c r="I136" s="11">
        <f>SUM(C136*7,D136*0,H136*15)</f>
        <v>973</v>
      </c>
      <c r="J136" s="12"/>
    </row>
    <row r="137" spans="1:10" ht="12">
      <c r="A137" s="102"/>
      <c r="B137" s="8" t="s">
        <v>17</v>
      </c>
      <c r="C137" s="9">
        <v>136</v>
      </c>
      <c r="D137" s="9">
        <v>37</v>
      </c>
      <c r="E137" s="9"/>
      <c r="F137" s="9"/>
      <c r="G137" s="10"/>
      <c r="H137" s="10"/>
      <c r="I137" s="11">
        <f>SUM(C137*7,D137*0,H137*15)</f>
        <v>952</v>
      </c>
      <c r="J137" s="12"/>
    </row>
    <row r="138" spans="1:10" ht="12">
      <c r="A138" s="102"/>
      <c r="B138" s="18" t="s">
        <v>20</v>
      </c>
      <c r="C138" s="19">
        <f aca="true" t="shared" si="24" ref="C138:H138">SUM(C133:C137)</f>
        <v>1038</v>
      </c>
      <c r="D138" s="19">
        <f t="shared" si="24"/>
        <v>418</v>
      </c>
      <c r="E138" s="19">
        <f t="shared" si="24"/>
        <v>0</v>
      </c>
      <c r="F138" s="19">
        <f t="shared" si="24"/>
        <v>0</v>
      </c>
      <c r="G138" s="19">
        <f t="shared" si="24"/>
        <v>0</v>
      </c>
      <c r="H138" s="19">
        <f t="shared" si="24"/>
        <v>0</v>
      </c>
      <c r="I138" s="19"/>
      <c r="J138" s="20">
        <f>SUM(I133:I137)</f>
        <v>7266</v>
      </c>
    </row>
    <row r="139" spans="1:10" ht="12">
      <c r="A139" s="102">
        <v>41935</v>
      </c>
      <c r="B139" s="8" t="s">
        <v>14</v>
      </c>
      <c r="C139" s="9">
        <v>334</v>
      </c>
      <c r="D139" s="9">
        <v>211</v>
      </c>
      <c r="E139" s="9"/>
      <c r="F139" s="9"/>
      <c r="G139" s="10"/>
      <c r="H139" s="10"/>
      <c r="I139" s="11">
        <f>SUM(C139*7,D139*0,H139*15)</f>
        <v>2338</v>
      </c>
      <c r="J139"/>
    </row>
    <row r="140" spans="1:10" ht="12">
      <c r="A140" s="102"/>
      <c r="B140" s="8" t="s">
        <v>15</v>
      </c>
      <c r="C140" s="9">
        <v>450</v>
      </c>
      <c r="D140" s="9">
        <v>133</v>
      </c>
      <c r="E140" s="9"/>
      <c r="F140" s="9"/>
      <c r="G140" s="10"/>
      <c r="H140" s="10"/>
      <c r="I140" s="11">
        <f>SUM(C140*7,D140*0,H140*15)</f>
        <v>3150</v>
      </c>
      <c r="J140" s="12"/>
    </row>
    <row r="141" spans="1:10" ht="12">
      <c r="A141" s="102"/>
      <c r="B141" s="8">
        <v>920</v>
      </c>
      <c r="C141" s="9">
        <v>130</v>
      </c>
      <c r="D141" s="9">
        <v>22</v>
      </c>
      <c r="E141" s="9"/>
      <c r="F141" s="9"/>
      <c r="G141" s="10"/>
      <c r="H141" s="10"/>
      <c r="I141" s="11">
        <f>SUM(C141*7,D141*0,H141*15)</f>
        <v>910</v>
      </c>
      <c r="J141" s="12"/>
    </row>
    <row r="142" spans="1:13" ht="12">
      <c r="A142" s="102"/>
      <c r="B142" s="8" t="s">
        <v>56</v>
      </c>
      <c r="C142" s="9">
        <v>150</v>
      </c>
      <c r="D142" s="9">
        <v>8</v>
      </c>
      <c r="E142" s="9"/>
      <c r="F142" s="9"/>
      <c r="G142" s="10"/>
      <c r="H142" s="10"/>
      <c r="I142" s="11">
        <f>SUM(C142*7,D142*0,H142*15)</f>
        <v>1050</v>
      </c>
      <c r="J142" s="12"/>
      <c r="M142">
        <v>423</v>
      </c>
    </row>
    <row r="143" spans="1:13" ht="12">
      <c r="A143" s="102"/>
      <c r="B143" s="8" t="s">
        <v>17</v>
      </c>
      <c r="C143" s="9">
        <v>107</v>
      </c>
      <c r="D143" s="9">
        <v>49</v>
      </c>
      <c r="E143" s="9"/>
      <c r="F143" s="9"/>
      <c r="G143" s="10"/>
      <c r="H143" s="10"/>
      <c r="I143" s="11">
        <f>SUM(C143*7,D143*0,H143*15)</f>
        <v>749</v>
      </c>
      <c r="J143" s="12"/>
      <c r="M143">
        <v>212</v>
      </c>
    </row>
    <row r="144" spans="1:13" ht="12">
      <c r="A144" s="102"/>
      <c r="B144" s="18" t="s">
        <v>20</v>
      </c>
      <c r="C144" s="19">
        <f aca="true" t="shared" si="25" ref="C144:H144">SUM(C139:C143)</f>
        <v>1171</v>
      </c>
      <c r="D144" s="19">
        <f t="shared" si="25"/>
        <v>423</v>
      </c>
      <c r="E144" s="19">
        <f t="shared" si="25"/>
        <v>0</v>
      </c>
      <c r="F144" s="19">
        <f t="shared" si="25"/>
        <v>0</v>
      </c>
      <c r="G144" s="19">
        <f t="shared" si="25"/>
        <v>0</v>
      </c>
      <c r="H144" s="19">
        <f t="shared" si="25"/>
        <v>0</v>
      </c>
      <c r="I144" s="19"/>
      <c r="J144" s="20">
        <f>SUM(I139:I143)</f>
        <v>8197</v>
      </c>
      <c r="M144">
        <f>M142-M143</f>
        <v>211</v>
      </c>
    </row>
    <row r="145" spans="1:10" ht="12">
      <c r="A145" s="102">
        <v>41936</v>
      </c>
      <c r="B145" s="8" t="s">
        <v>14</v>
      </c>
      <c r="C145" s="9">
        <v>300</v>
      </c>
      <c r="D145" s="9">
        <v>108</v>
      </c>
      <c r="E145" s="9"/>
      <c r="F145" s="9"/>
      <c r="G145" s="10"/>
      <c r="H145" s="10"/>
      <c r="I145" s="11">
        <f>SUM(C145*7,D145*0,H145*15)</f>
        <v>2100</v>
      </c>
      <c r="J145"/>
    </row>
    <row r="146" spans="1:10" ht="12">
      <c r="A146" s="102"/>
      <c r="B146" s="8" t="s">
        <v>15</v>
      </c>
      <c r="C146" s="9">
        <v>246</v>
      </c>
      <c r="D146" s="9">
        <v>114</v>
      </c>
      <c r="E146" s="9"/>
      <c r="F146" s="9"/>
      <c r="G146" s="10"/>
      <c r="H146" s="10"/>
      <c r="I146" s="11">
        <f>SUM(C146*7,D146*0,H146*15)</f>
        <v>1722</v>
      </c>
      <c r="J146" s="12"/>
    </row>
    <row r="147" spans="1:10" ht="12">
      <c r="A147" s="102"/>
      <c r="B147" s="8">
        <v>920</v>
      </c>
      <c r="C147" s="9">
        <v>243</v>
      </c>
      <c r="D147" s="9">
        <v>48</v>
      </c>
      <c r="E147" s="9"/>
      <c r="F147" s="9"/>
      <c r="G147" s="10"/>
      <c r="H147" s="10"/>
      <c r="I147" s="11">
        <f>SUM(C147*7,D147*0,H147*15)</f>
        <v>1701</v>
      </c>
      <c r="J147" s="12"/>
    </row>
    <row r="148" spans="1:10" ht="12">
      <c r="A148" s="102"/>
      <c r="B148" s="8" t="s">
        <v>56</v>
      </c>
      <c r="C148" s="9">
        <v>173</v>
      </c>
      <c r="D148" s="9">
        <v>12</v>
      </c>
      <c r="E148" s="9"/>
      <c r="F148" s="9"/>
      <c r="G148" s="10"/>
      <c r="H148" s="10"/>
      <c r="I148" s="11">
        <f>SUM(C148*7,D148*0,H148*15)</f>
        <v>1211</v>
      </c>
      <c r="J148" s="12"/>
    </row>
    <row r="149" spans="1:10" ht="12">
      <c r="A149" s="102"/>
      <c r="B149" s="8" t="s">
        <v>17</v>
      </c>
      <c r="C149" s="9">
        <v>135</v>
      </c>
      <c r="D149" s="9">
        <v>57</v>
      </c>
      <c r="E149" s="9"/>
      <c r="F149" s="9"/>
      <c r="G149" s="10"/>
      <c r="H149" s="10"/>
      <c r="I149" s="11">
        <f>SUM(C149*7,D149*0,H149*15)</f>
        <v>945</v>
      </c>
      <c r="J149" s="12"/>
    </row>
    <row r="150" spans="1:10" ht="12">
      <c r="A150" s="102"/>
      <c r="B150" s="18" t="s">
        <v>20</v>
      </c>
      <c r="C150" s="19">
        <f aca="true" t="shared" si="26" ref="C150:H150">SUM(C145:C149)</f>
        <v>1097</v>
      </c>
      <c r="D150" s="19">
        <f t="shared" si="26"/>
        <v>339</v>
      </c>
      <c r="E150" s="19">
        <f t="shared" si="26"/>
        <v>0</v>
      </c>
      <c r="F150" s="19">
        <f t="shared" si="26"/>
        <v>0</v>
      </c>
      <c r="G150" s="19">
        <f t="shared" si="26"/>
        <v>0</v>
      </c>
      <c r="H150" s="19">
        <f t="shared" si="26"/>
        <v>0</v>
      </c>
      <c r="I150" s="19"/>
      <c r="J150" s="20">
        <f>SUM(I145:I149)</f>
        <v>7679</v>
      </c>
    </row>
    <row r="151" spans="1:10" ht="12">
      <c r="A151" s="102">
        <v>41937</v>
      </c>
      <c r="B151" s="8" t="s">
        <v>14</v>
      </c>
      <c r="C151" s="9">
        <v>1176</v>
      </c>
      <c r="D151" s="9">
        <v>90</v>
      </c>
      <c r="E151" s="9"/>
      <c r="F151" s="9"/>
      <c r="G151" s="10"/>
      <c r="H151" s="10"/>
      <c r="I151" s="11">
        <f>SUM(C151*7,D151*0,H151*15)</f>
        <v>8232</v>
      </c>
      <c r="J151"/>
    </row>
    <row r="152" spans="1:10" ht="12">
      <c r="A152" s="102"/>
      <c r="B152" s="8" t="s">
        <v>15</v>
      </c>
      <c r="C152" s="9">
        <v>931</v>
      </c>
      <c r="D152" s="9">
        <v>215</v>
      </c>
      <c r="E152" s="9"/>
      <c r="F152" s="9"/>
      <c r="G152" s="10"/>
      <c r="H152" s="10"/>
      <c r="I152" s="11">
        <f>SUM(C152*7,D152*0,H152*15)</f>
        <v>6517</v>
      </c>
      <c r="J152" s="12"/>
    </row>
    <row r="153" spans="1:10" ht="12">
      <c r="A153" s="102"/>
      <c r="B153" s="8">
        <v>920</v>
      </c>
      <c r="C153" s="9">
        <v>618</v>
      </c>
      <c r="D153" s="9">
        <v>38</v>
      </c>
      <c r="E153" s="9"/>
      <c r="F153" s="9"/>
      <c r="G153" s="10"/>
      <c r="H153" s="10"/>
      <c r="I153" s="11">
        <f>SUM(C153*7,D153*0,H153*15)</f>
        <v>4326</v>
      </c>
      <c r="J153" s="12"/>
    </row>
    <row r="154" spans="1:10" ht="12">
      <c r="A154" s="102"/>
      <c r="B154" s="8" t="s">
        <v>56</v>
      </c>
      <c r="C154" s="9">
        <v>659</v>
      </c>
      <c r="D154" s="9">
        <v>37</v>
      </c>
      <c r="E154" s="9"/>
      <c r="F154" s="9"/>
      <c r="G154" s="10"/>
      <c r="H154" s="10"/>
      <c r="I154" s="11">
        <f>SUM(C154*7,D154*0,H154*15)</f>
        <v>4613</v>
      </c>
      <c r="J154" s="12"/>
    </row>
    <row r="155" spans="1:10" ht="12">
      <c r="A155" s="102"/>
      <c r="B155" s="8" t="s">
        <v>17</v>
      </c>
      <c r="C155" s="9">
        <v>487</v>
      </c>
      <c r="D155" s="9">
        <v>125</v>
      </c>
      <c r="E155" s="9"/>
      <c r="F155" s="9"/>
      <c r="G155" s="10"/>
      <c r="H155" s="10"/>
      <c r="I155" s="11">
        <f>SUM(C155*7,D155*0,H155*15)</f>
        <v>3409</v>
      </c>
      <c r="J155" s="12"/>
    </row>
    <row r="156" spans="1:10" ht="12">
      <c r="A156" s="102"/>
      <c r="B156" s="18" t="s">
        <v>20</v>
      </c>
      <c r="C156" s="19">
        <f aca="true" t="shared" si="27" ref="C156:H156">SUM(C151:C155)</f>
        <v>3871</v>
      </c>
      <c r="D156" s="19">
        <f t="shared" si="27"/>
        <v>505</v>
      </c>
      <c r="E156" s="19">
        <f t="shared" si="27"/>
        <v>0</v>
      </c>
      <c r="F156" s="19">
        <f t="shared" si="27"/>
        <v>0</v>
      </c>
      <c r="G156" s="19">
        <f t="shared" si="27"/>
        <v>0</v>
      </c>
      <c r="H156" s="19">
        <f t="shared" si="27"/>
        <v>0</v>
      </c>
      <c r="I156" s="19"/>
      <c r="J156" s="20">
        <f>SUM(I151:I155)</f>
        <v>27097</v>
      </c>
    </row>
    <row r="157" spans="1:10" ht="12">
      <c r="A157" s="102">
        <v>41938</v>
      </c>
      <c r="B157" s="8" t="s">
        <v>14</v>
      </c>
      <c r="C157" s="9">
        <v>1483</v>
      </c>
      <c r="D157" s="9">
        <v>158</v>
      </c>
      <c r="E157" s="9"/>
      <c r="F157" s="9"/>
      <c r="G157" s="10"/>
      <c r="H157" s="10"/>
      <c r="I157" s="11">
        <f>SUM(C157*7,D157*0,H157*15)</f>
        <v>10381</v>
      </c>
      <c r="J157"/>
    </row>
    <row r="158" spans="1:10" ht="12">
      <c r="A158" s="102"/>
      <c r="B158" s="8" t="s">
        <v>15</v>
      </c>
      <c r="C158" s="9">
        <v>0</v>
      </c>
      <c r="D158" s="9">
        <v>0</v>
      </c>
      <c r="E158" s="9"/>
      <c r="F158" s="9"/>
      <c r="G158" s="10"/>
      <c r="H158" s="10"/>
      <c r="I158" s="11">
        <f>SUM(C158*7,D158*0,H158*15)</f>
        <v>0</v>
      </c>
      <c r="J158" s="12"/>
    </row>
    <row r="159" spans="1:10" ht="12">
      <c r="A159" s="102"/>
      <c r="B159" s="8">
        <v>920</v>
      </c>
      <c r="C159" s="9">
        <v>1360</v>
      </c>
      <c r="D159" s="9">
        <v>142</v>
      </c>
      <c r="E159" s="9"/>
      <c r="F159" s="9"/>
      <c r="G159" s="10"/>
      <c r="H159" s="10"/>
      <c r="I159" s="11">
        <f>SUM(C159*7,D159*0,H159*15)</f>
        <v>9520</v>
      </c>
      <c r="J159" s="12"/>
    </row>
    <row r="160" spans="1:10" ht="12">
      <c r="A160" s="102"/>
      <c r="B160" s="8" t="s">
        <v>56</v>
      </c>
      <c r="C160" s="9">
        <v>0</v>
      </c>
      <c r="D160" s="9">
        <v>0</v>
      </c>
      <c r="E160" s="9"/>
      <c r="F160" s="9"/>
      <c r="G160" s="10"/>
      <c r="H160" s="10"/>
      <c r="I160" s="11">
        <f>SUM(C160*7,D160*0,H160*15)</f>
        <v>0</v>
      </c>
      <c r="J160" s="12"/>
    </row>
    <row r="161" spans="1:10" ht="12">
      <c r="A161" s="102"/>
      <c r="B161" s="8" t="s">
        <v>17</v>
      </c>
      <c r="C161" s="9">
        <v>0</v>
      </c>
      <c r="D161" s="9">
        <v>0</v>
      </c>
      <c r="E161" s="9"/>
      <c r="F161" s="9"/>
      <c r="G161" s="10"/>
      <c r="H161" s="10"/>
      <c r="I161" s="11">
        <f>SUM(C161*7,D161*0,H161*15)</f>
        <v>0</v>
      </c>
      <c r="J161" s="12"/>
    </row>
    <row r="162" spans="1:10" ht="12">
      <c r="A162" s="102"/>
      <c r="B162" s="18" t="s">
        <v>20</v>
      </c>
      <c r="C162" s="19">
        <f aca="true" t="shared" si="28" ref="C162:H162">SUM(C157:C161)</f>
        <v>2843</v>
      </c>
      <c r="D162" s="19">
        <f t="shared" si="28"/>
        <v>300</v>
      </c>
      <c r="E162" s="19">
        <f t="shared" si="28"/>
        <v>0</v>
      </c>
      <c r="F162" s="19">
        <f t="shared" si="28"/>
        <v>0</v>
      </c>
      <c r="G162" s="19">
        <f t="shared" si="28"/>
        <v>0</v>
      </c>
      <c r="H162" s="19">
        <f t="shared" si="28"/>
        <v>0</v>
      </c>
      <c r="I162" s="19"/>
      <c r="J162" s="20">
        <f>SUM(I157:I161)</f>
        <v>19901</v>
      </c>
    </row>
    <row r="163" spans="1:10" ht="12">
      <c r="A163" s="103" t="s">
        <v>22</v>
      </c>
      <c r="B163" s="103">
        <v>920</v>
      </c>
      <c r="C163" s="21">
        <f aca="true" t="shared" si="29" ref="C163:H163">SUM(C162,C156,C150,C144,C138,C132,C126)</f>
        <v>12835</v>
      </c>
      <c r="D163" s="21">
        <f t="shared" si="29"/>
        <v>2398</v>
      </c>
      <c r="E163" s="21">
        <f t="shared" si="29"/>
        <v>0</v>
      </c>
      <c r="F163" s="21">
        <f t="shared" si="29"/>
        <v>0</v>
      </c>
      <c r="G163" s="21">
        <f t="shared" si="29"/>
        <v>0</v>
      </c>
      <c r="H163" s="21">
        <f t="shared" si="29"/>
        <v>0</v>
      </c>
      <c r="I163" s="21"/>
      <c r="J163" s="21">
        <f>SUM(J126,J132,J138,J144,J150,J156,J162)</f>
        <v>89845</v>
      </c>
    </row>
    <row r="164" spans="1:10" ht="12">
      <c r="A164" s="102">
        <v>41939</v>
      </c>
      <c r="B164" s="8" t="s">
        <v>14</v>
      </c>
      <c r="C164" s="9">
        <v>350</v>
      </c>
      <c r="D164" s="9">
        <v>122</v>
      </c>
      <c r="E164" s="9"/>
      <c r="F164" s="9"/>
      <c r="G164" s="10"/>
      <c r="H164" s="10"/>
      <c r="I164" s="11">
        <f>SUM(C164*7,D164*0,H164*15)</f>
        <v>2450</v>
      </c>
      <c r="J164"/>
    </row>
    <row r="165" spans="1:10" ht="12">
      <c r="A165" s="102"/>
      <c r="B165" s="8" t="s">
        <v>15</v>
      </c>
      <c r="C165" s="9">
        <v>310</v>
      </c>
      <c r="D165" s="9">
        <v>46</v>
      </c>
      <c r="E165" s="9"/>
      <c r="F165" s="9"/>
      <c r="G165" s="10"/>
      <c r="H165" s="10"/>
      <c r="I165" s="11">
        <f>SUM(C165*7,D165*0,H165*15)</f>
        <v>2170</v>
      </c>
      <c r="J165" s="12"/>
    </row>
    <row r="166" spans="1:10" ht="12">
      <c r="A166" s="102"/>
      <c r="B166" s="8">
        <v>920</v>
      </c>
      <c r="C166" s="9">
        <v>152</v>
      </c>
      <c r="D166" s="9">
        <v>18</v>
      </c>
      <c r="E166" s="9"/>
      <c r="F166" s="9"/>
      <c r="G166" s="10"/>
      <c r="H166" s="10"/>
      <c r="I166" s="11">
        <f>SUM(C166*7,D166*0,H166*15)</f>
        <v>1064</v>
      </c>
      <c r="J166" s="12"/>
    </row>
    <row r="167" spans="1:10" ht="12">
      <c r="A167" s="102"/>
      <c r="B167" s="8" t="s">
        <v>56</v>
      </c>
      <c r="C167" s="9">
        <v>210</v>
      </c>
      <c r="D167" s="9">
        <v>0</v>
      </c>
      <c r="E167" s="9"/>
      <c r="F167" s="9"/>
      <c r="G167" s="10"/>
      <c r="H167" s="10"/>
      <c r="I167" s="11">
        <f>SUM(C167*7,D167*0,H167*15)</f>
        <v>1470</v>
      </c>
      <c r="J167" s="12"/>
    </row>
    <row r="168" spans="1:10" ht="12">
      <c r="A168" s="102"/>
      <c r="B168" s="8" t="s">
        <v>17</v>
      </c>
      <c r="C168" s="9">
        <v>125</v>
      </c>
      <c r="D168" s="9">
        <v>12</v>
      </c>
      <c r="E168" s="9"/>
      <c r="F168" s="9"/>
      <c r="G168" s="10"/>
      <c r="H168" s="10"/>
      <c r="I168" s="11">
        <f>SUM(C168*7,D168*0,H168*15)</f>
        <v>875</v>
      </c>
      <c r="J168" s="12"/>
    </row>
    <row r="169" spans="1:10" ht="12">
      <c r="A169" s="102"/>
      <c r="B169" s="18" t="s">
        <v>20</v>
      </c>
      <c r="C169" s="19">
        <f aca="true" t="shared" si="30" ref="C169:H169">SUM(C164:C168)</f>
        <v>1147</v>
      </c>
      <c r="D169" s="19">
        <f t="shared" si="30"/>
        <v>198</v>
      </c>
      <c r="E169" s="19">
        <f t="shared" si="30"/>
        <v>0</v>
      </c>
      <c r="F169" s="19">
        <f t="shared" si="30"/>
        <v>0</v>
      </c>
      <c r="G169" s="19">
        <f t="shared" si="30"/>
        <v>0</v>
      </c>
      <c r="H169" s="19">
        <f t="shared" si="30"/>
        <v>0</v>
      </c>
      <c r="I169" s="19"/>
      <c r="J169" s="20">
        <f>SUM(I164:I168)</f>
        <v>8029</v>
      </c>
    </row>
    <row r="170" spans="1:10" ht="12">
      <c r="A170" s="102">
        <v>41940</v>
      </c>
      <c r="B170" s="8" t="s">
        <v>14</v>
      </c>
      <c r="C170" s="9">
        <v>312</v>
      </c>
      <c r="D170" s="9">
        <v>55</v>
      </c>
      <c r="E170" s="9"/>
      <c r="F170" s="9"/>
      <c r="G170" s="10"/>
      <c r="H170" s="10"/>
      <c r="I170" s="11">
        <f>SUM(C170*7,D170*0,H170*15)</f>
        <v>2184</v>
      </c>
      <c r="J170"/>
    </row>
    <row r="171" spans="1:10" ht="12">
      <c r="A171" s="102"/>
      <c r="B171" s="8" t="s">
        <v>15</v>
      </c>
      <c r="C171" s="9">
        <v>316</v>
      </c>
      <c r="D171" s="9">
        <v>56</v>
      </c>
      <c r="E171" s="9"/>
      <c r="F171" s="9"/>
      <c r="G171" s="10"/>
      <c r="H171" s="10"/>
      <c r="I171" s="11">
        <f>SUM(C171*7,D171*0,H171*15)</f>
        <v>2212</v>
      </c>
      <c r="J171" s="12"/>
    </row>
    <row r="172" spans="1:10" ht="12">
      <c r="A172" s="102"/>
      <c r="B172" s="8">
        <v>920</v>
      </c>
      <c r="C172" s="9">
        <v>175</v>
      </c>
      <c r="D172" s="9">
        <v>33</v>
      </c>
      <c r="E172" s="9"/>
      <c r="F172" s="9"/>
      <c r="G172" s="10"/>
      <c r="H172" s="10"/>
      <c r="I172" s="11">
        <f>SUM(C172*7,D172*0,H172*15)</f>
        <v>1225</v>
      </c>
      <c r="J172" s="12"/>
    </row>
    <row r="173" spans="1:10" ht="12">
      <c r="A173" s="102"/>
      <c r="B173" s="8" t="s">
        <v>56</v>
      </c>
      <c r="C173" s="9">
        <v>182</v>
      </c>
      <c r="D173" s="9">
        <v>15</v>
      </c>
      <c r="E173" s="9"/>
      <c r="F173" s="9"/>
      <c r="G173" s="10"/>
      <c r="H173" s="10"/>
      <c r="I173" s="11">
        <f>SUM(C173*7,D173*0,H173*15)</f>
        <v>1274</v>
      </c>
      <c r="J173" s="12"/>
    </row>
    <row r="174" spans="1:10" ht="12">
      <c r="A174" s="102"/>
      <c r="B174" s="8" t="s">
        <v>17</v>
      </c>
      <c r="C174" s="9">
        <v>146</v>
      </c>
      <c r="D174" s="9">
        <v>73</v>
      </c>
      <c r="E174" s="9"/>
      <c r="F174" s="9"/>
      <c r="G174" s="10"/>
      <c r="H174" s="10"/>
      <c r="I174" s="11">
        <f>SUM(C174*7,D174*0,H174*15)</f>
        <v>1022</v>
      </c>
      <c r="J174" s="12"/>
    </row>
    <row r="175" spans="1:10" ht="12">
      <c r="A175" s="102"/>
      <c r="B175" s="18" t="s">
        <v>20</v>
      </c>
      <c r="C175" s="19">
        <f aca="true" t="shared" si="31" ref="C175:H175">SUM(C170:C174)</f>
        <v>1131</v>
      </c>
      <c r="D175" s="19">
        <f t="shared" si="31"/>
        <v>232</v>
      </c>
      <c r="E175" s="19">
        <f t="shared" si="31"/>
        <v>0</v>
      </c>
      <c r="F175" s="19">
        <f t="shared" si="31"/>
        <v>0</v>
      </c>
      <c r="G175" s="19">
        <f t="shared" si="31"/>
        <v>0</v>
      </c>
      <c r="H175" s="19">
        <f t="shared" si="31"/>
        <v>0</v>
      </c>
      <c r="I175" s="19"/>
      <c r="J175" s="20">
        <f>SUM(I170:I174)</f>
        <v>7917</v>
      </c>
    </row>
    <row r="176" spans="1:10" ht="12">
      <c r="A176" s="102">
        <v>41941</v>
      </c>
      <c r="B176" s="8" t="s">
        <v>14</v>
      </c>
      <c r="C176" s="9">
        <v>191</v>
      </c>
      <c r="D176" s="9">
        <v>110</v>
      </c>
      <c r="E176" s="9"/>
      <c r="F176" s="9"/>
      <c r="G176" s="10"/>
      <c r="H176" s="10"/>
      <c r="I176" s="11">
        <f>SUM(C176*7,D176*0,H176*15)</f>
        <v>1337</v>
      </c>
      <c r="J176"/>
    </row>
    <row r="177" spans="1:10" ht="12">
      <c r="A177" s="102"/>
      <c r="B177" s="8" t="s">
        <v>15</v>
      </c>
      <c r="C177" s="9">
        <v>379</v>
      </c>
      <c r="D177" s="9">
        <v>289</v>
      </c>
      <c r="E177" s="9"/>
      <c r="F177" s="9"/>
      <c r="G177" s="10"/>
      <c r="H177" s="10"/>
      <c r="I177" s="11">
        <f>SUM(C177*7,D177*0,H177*15)</f>
        <v>2653</v>
      </c>
      <c r="J177" s="12"/>
    </row>
    <row r="178" spans="1:10" ht="12">
      <c r="A178" s="102"/>
      <c r="B178" s="8">
        <v>920</v>
      </c>
      <c r="C178" s="9">
        <v>195</v>
      </c>
      <c r="D178" s="9">
        <v>7</v>
      </c>
      <c r="E178" s="9"/>
      <c r="F178" s="9"/>
      <c r="G178" s="10"/>
      <c r="H178" s="10"/>
      <c r="I178" s="11">
        <f>SUM(C178*7,D178*0,H178*15)</f>
        <v>1365</v>
      </c>
      <c r="J178" s="12"/>
    </row>
    <row r="179" spans="1:10" ht="12">
      <c r="A179" s="102"/>
      <c r="B179" s="8" t="s">
        <v>56</v>
      </c>
      <c r="C179" s="9">
        <v>129</v>
      </c>
      <c r="D179" s="9">
        <v>15</v>
      </c>
      <c r="E179" s="9"/>
      <c r="F179" s="9"/>
      <c r="G179" s="10"/>
      <c r="H179" s="10"/>
      <c r="I179" s="11">
        <f>SUM(C179*7,D179*0,H179*15)</f>
        <v>903</v>
      </c>
      <c r="J179" s="12"/>
    </row>
    <row r="180" spans="1:10" ht="12">
      <c r="A180" s="102"/>
      <c r="B180" s="8" t="s">
        <v>17</v>
      </c>
      <c r="C180" s="9">
        <v>82</v>
      </c>
      <c r="D180" s="9">
        <v>53</v>
      </c>
      <c r="E180" s="9"/>
      <c r="F180" s="9"/>
      <c r="G180" s="10"/>
      <c r="H180" s="10"/>
      <c r="I180" s="11">
        <f>SUM(C180*7,D180*0,H180*15)</f>
        <v>574</v>
      </c>
      <c r="J180" s="12"/>
    </row>
    <row r="181" spans="1:10" ht="12">
      <c r="A181" s="102"/>
      <c r="B181" s="18" t="s">
        <v>20</v>
      </c>
      <c r="C181" s="19">
        <f aca="true" t="shared" si="32" ref="C181:H181">SUM(C176:C180)</f>
        <v>976</v>
      </c>
      <c r="D181" s="19">
        <f t="shared" si="32"/>
        <v>474</v>
      </c>
      <c r="E181" s="19">
        <f t="shared" si="32"/>
        <v>0</v>
      </c>
      <c r="F181" s="19">
        <f t="shared" si="32"/>
        <v>0</v>
      </c>
      <c r="G181" s="19">
        <f t="shared" si="32"/>
        <v>0</v>
      </c>
      <c r="H181" s="19">
        <f t="shared" si="32"/>
        <v>0</v>
      </c>
      <c r="I181" s="19"/>
      <c r="J181" s="20">
        <f>SUM(I176:I180)</f>
        <v>6832</v>
      </c>
    </row>
    <row r="182" spans="1:10" ht="12">
      <c r="A182" s="102">
        <v>41942</v>
      </c>
      <c r="B182" s="8" t="s">
        <v>14</v>
      </c>
      <c r="C182" s="9">
        <v>284</v>
      </c>
      <c r="D182" s="9">
        <v>308</v>
      </c>
      <c r="E182" s="9"/>
      <c r="F182" s="9"/>
      <c r="G182" s="10"/>
      <c r="H182" s="10"/>
      <c r="I182" s="11">
        <f>SUM(C182*7,D182*0,H182*15)</f>
        <v>1988</v>
      </c>
      <c r="J182"/>
    </row>
    <row r="183" spans="1:10" ht="12">
      <c r="A183" s="102"/>
      <c r="B183" s="8" t="s">
        <v>15</v>
      </c>
      <c r="C183" s="9">
        <v>241</v>
      </c>
      <c r="D183" s="9">
        <v>153</v>
      </c>
      <c r="E183" s="9"/>
      <c r="F183" s="9"/>
      <c r="G183" s="10"/>
      <c r="H183" s="10"/>
      <c r="I183" s="11">
        <f>SUM(C183*7,D183*0,H183*15)</f>
        <v>1687</v>
      </c>
      <c r="J183" s="12"/>
    </row>
    <row r="184" spans="1:10" ht="12">
      <c r="A184" s="102"/>
      <c r="B184" s="8">
        <v>920</v>
      </c>
      <c r="C184" s="9">
        <v>172</v>
      </c>
      <c r="D184" s="9">
        <v>124</v>
      </c>
      <c r="E184" s="9"/>
      <c r="F184" s="9"/>
      <c r="G184" s="10"/>
      <c r="H184" s="10"/>
      <c r="I184" s="11">
        <f>SUM(C184*7,D184*0,H184*15)</f>
        <v>1204</v>
      </c>
      <c r="J184" s="12"/>
    </row>
    <row r="185" spans="1:10" ht="12">
      <c r="A185" s="102"/>
      <c r="B185" s="8" t="s">
        <v>56</v>
      </c>
      <c r="C185" s="9">
        <v>93</v>
      </c>
      <c r="D185" s="9">
        <v>10</v>
      </c>
      <c r="E185" s="9"/>
      <c r="F185" s="9"/>
      <c r="G185" s="10"/>
      <c r="H185" s="10"/>
      <c r="I185" s="11">
        <f>SUM(C185*7,D185*0,H185*15)</f>
        <v>651</v>
      </c>
      <c r="J185" s="12"/>
    </row>
    <row r="186" spans="1:10" ht="12">
      <c r="A186" s="102"/>
      <c r="B186" s="8" t="s">
        <v>17</v>
      </c>
      <c r="C186" s="9">
        <v>107</v>
      </c>
      <c r="D186" s="9">
        <v>55</v>
      </c>
      <c r="E186" s="9"/>
      <c r="F186" s="9"/>
      <c r="G186" s="10"/>
      <c r="H186" s="10"/>
      <c r="I186" s="11">
        <f>SUM(C186*7,D186*0,H186*15)</f>
        <v>749</v>
      </c>
      <c r="J186" s="12"/>
    </row>
    <row r="187" spans="1:10" ht="12">
      <c r="A187" s="102"/>
      <c r="B187" s="18" t="s">
        <v>20</v>
      </c>
      <c r="C187" s="19">
        <f aca="true" t="shared" si="33" ref="C187:H187">SUM(C182:C186)</f>
        <v>897</v>
      </c>
      <c r="D187" s="19">
        <f t="shared" si="33"/>
        <v>650</v>
      </c>
      <c r="E187" s="19">
        <f t="shared" si="33"/>
        <v>0</v>
      </c>
      <c r="F187" s="19">
        <f t="shared" si="33"/>
        <v>0</v>
      </c>
      <c r="G187" s="19">
        <f t="shared" si="33"/>
        <v>0</v>
      </c>
      <c r="H187" s="19">
        <f t="shared" si="33"/>
        <v>0</v>
      </c>
      <c r="I187" s="19"/>
      <c r="J187" s="20">
        <f>SUM(I182:I186)</f>
        <v>6279</v>
      </c>
    </row>
    <row r="188" spans="1:10" ht="12">
      <c r="A188" s="102">
        <v>41943</v>
      </c>
      <c r="B188" s="8" t="s">
        <v>14</v>
      </c>
      <c r="C188" s="9">
        <v>340</v>
      </c>
      <c r="D188" s="9">
        <v>101</v>
      </c>
      <c r="E188" s="9"/>
      <c r="F188" s="9"/>
      <c r="G188" s="10"/>
      <c r="H188" s="10"/>
      <c r="I188" s="11">
        <f>SUM(C188*7,D188*0,H188*15)</f>
        <v>2380</v>
      </c>
      <c r="J188"/>
    </row>
    <row r="189" spans="1:10" ht="12">
      <c r="A189" s="102"/>
      <c r="B189" s="8" t="s">
        <v>15</v>
      </c>
      <c r="C189" s="9">
        <v>163</v>
      </c>
      <c r="D189" s="9">
        <v>27</v>
      </c>
      <c r="E189" s="9"/>
      <c r="F189" s="9"/>
      <c r="G189" s="10"/>
      <c r="H189" s="10"/>
      <c r="I189" s="11">
        <f>SUM(C189*7,D189*0,H189*15)</f>
        <v>1141</v>
      </c>
      <c r="J189" s="12"/>
    </row>
    <row r="190" spans="1:10" ht="12">
      <c r="A190" s="102"/>
      <c r="B190" s="8">
        <v>920</v>
      </c>
      <c r="C190" s="9">
        <v>417</v>
      </c>
      <c r="D190" s="9">
        <v>28</v>
      </c>
      <c r="E190" s="9"/>
      <c r="F190" s="9"/>
      <c r="G190" s="10"/>
      <c r="H190" s="10"/>
      <c r="I190" s="11">
        <f>SUM(C190*7,D190*0,H190*15)</f>
        <v>2919</v>
      </c>
      <c r="J190" s="12"/>
    </row>
    <row r="191" spans="1:10" ht="12">
      <c r="A191" s="102"/>
      <c r="B191" s="8" t="s">
        <v>56</v>
      </c>
      <c r="C191" s="9">
        <v>0</v>
      </c>
      <c r="D191" s="9">
        <v>0</v>
      </c>
      <c r="E191" s="9"/>
      <c r="F191" s="9"/>
      <c r="G191" s="10"/>
      <c r="H191" s="10"/>
      <c r="I191" s="11">
        <f>SUM(C191*7,D191*0,H191*15)</f>
        <v>0</v>
      </c>
      <c r="J191" s="12"/>
    </row>
    <row r="192" spans="1:10" ht="12">
      <c r="A192" s="102"/>
      <c r="B192" s="8" t="s">
        <v>17</v>
      </c>
      <c r="C192" s="9">
        <v>127</v>
      </c>
      <c r="D192" s="9">
        <v>53</v>
      </c>
      <c r="E192" s="9"/>
      <c r="F192" s="9"/>
      <c r="G192" s="10"/>
      <c r="H192" s="10"/>
      <c r="I192" s="11">
        <f>SUM(C192*7,D192*0,H192*15)</f>
        <v>889</v>
      </c>
      <c r="J192" s="12"/>
    </row>
    <row r="193" spans="1:10" ht="12">
      <c r="A193" s="102"/>
      <c r="B193" s="18" t="s">
        <v>20</v>
      </c>
      <c r="C193" s="19">
        <f aca="true" t="shared" si="34" ref="C193:H193">SUM(C188:C192)</f>
        <v>1047</v>
      </c>
      <c r="D193" s="19">
        <f t="shared" si="34"/>
        <v>209</v>
      </c>
      <c r="E193" s="19">
        <f t="shared" si="34"/>
        <v>0</v>
      </c>
      <c r="F193" s="19">
        <f t="shared" si="34"/>
        <v>0</v>
      </c>
      <c r="G193" s="19">
        <f t="shared" si="34"/>
        <v>0</v>
      </c>
      <c r="H193" s="19">
        <f t="shared" si="34"/>
        <v>0</v>
      </c>
      <c r="I193" s="19"/>
      <c r="J193" s="20">
        <f>SUM(I188:I192)</f>
        <v>7329</v>
      </c>
    </row>
    <row r="194" spans="1:10" ht="12">
      <c r="A194" s="103" t="s">
        <v>22</v>
      </c>
      <c r="B194" s="103">
        <v>920</v>
      </c>
      <c r="C194" s="21">
        <f>SUM(C193,C187,C181,C175,C169)</f>
        <v>5198</v>
      </c>
      <c r="D194" s="21">
        <f>SUM(D193,D187,D181,D175,D169)</f>
        <v>1763</v>
      </c>
      <c r="E194" s="21">
        <f>SUM(E193,E187,E181,E175,E169,E163,E157)</f>
        <v>0</v>
      </c>
      <c r="F194" s="21">
        <f>SUM(F193,F187,F181,F175,F169,F163,F157)</f>
        <v>0</v>
      </c>
      <c r="G194" s="21">
        <f>SUM(G193,G187,G181,G175,G169,G163,G157)</f>
        <v>0</v>
      </c>
      <c r="H194" s="21">
        <f>SUM(H193,H187,H181,H175,H169,H163,H157)</f>
        <v>0</v>
      </c>
      <c r="I194" s="21"/>
      <c r="J194" s="21">
        <f>SUM(J169,J175,J181,J187,J193)</f>
        <v>36386</v>
      </c>
    </row>
    <row r="195" spans="1:10" ht="12">
      <c r="A195" s="105"/>
      <c r="B195" s="105"/>
      <c r="C195" s="23">
        <f aca="true" t="shared" si="35" ref="C195:H195">SUM(C194,C163,C77,C34,C120)</f>
        <v>54022</v>
      </c>
      <c r="D195" s="23">
        <f t="shared" si="35"/>
        <v>11441</v>
      </c>
      <c r="E195" s="23">
        <f t="shared" si="35"/>
        <v>0</v>
      </c>
      <c r="F195" s="23">
        <f t="shared" si="35"/>
        <v>0</v>
      </c>
      <c r="G195" s="23">
        <f t="shared" si="35"/>
        <v>0</v>
      </c>
      <c r="H195" s="23">
        <f t="shared" si="35"/>
        <v>0</v>
      </c>
      <c r="I195" s="24">
        <f>SUM(C195*7,D195*0,H195*15)</f>
        <v>378154</v>
      </c>
      <c r="J195" s="23">
        <f>SUM(J194,J163,J77,J34,J120)</f>
        <v>378154</v>
      </c>
    </row>
  </sheetData>
  <sheetProtection selectLockedCells="1" selectUnlockedCells="1"/>
  <mergeCells count="64">
    <mergeCell ref="A182:A187"/>
    <mergeCell ref="A188:A193"/>
    <mergeCell ref="A194:B194"/>
    <mergeCell ref="A195:B195"/>
    <mergeCell ref="A151:A156"/>
    <mergeCell ref="A157:A162"/>
    <mergeCell ref="A163:B163"/>
    <mergeCell ref="A164:A169"/>
    <mergeCell ref="A170:A175"/>
    <mergeCell ref="A176:A181"/>
    <mergeCell ref="A120:B120"/>
    <mergeCell ref="A121:A126"/>
    <mergeCell ref="A127:A132"/>
    <mergeCell ref="A133:A138"/>
    <mergeCell ref="A139:A144"/>
    <mergeCell ref="A145:A150"/>
    <mergeCell ref="HV91:HW91"/>
    <mergeCell ref="IF91:IG91"/>
    <mergeCell ref="A96:A101"/>
    <mergeCell ref="A102:A107"/>
    <mergeCell ref="A108:A113"/>
    <mergeCell ref="A114:A119"/>
    <mergeCell ref="FN91:FO91"/>
    <mergeCell ref="FX91:FY91"/>
    <mergeCell ref="GH91:GI91"/>
    <mergeCell ref="GR91:GS91"/>
    <mergeCell ref="HB91:HC91"/>
    <mergeCell ref="HL91:HM91"/>
    <mergeCell ref="DF91:DG91"/>
    <mergeCell ref="DP91:DQ91"/>
    <mergeCell ref="DZ91:EA91"/>
    <mergeCell ref="EJ91:EK91"/>
    <mergeCell ref="ET91:EU91"/>
    <mergeCell ref="FD91:FE91"/>
    <mergeCell ref="AX91:AY91"/>
    <mergeCell ref="BH91:BI91"/>
    <mergeCell ref="BR91:BS91"/>
    <mergeCell ref="CB91:CC91"/>
    <mergeCell ref="CL91:CM91"/>
    <mergeCell ref="CV91:CW91"/>
    <mergeCell ref="A78:A83"/>
    <mergeCell ref="A84:A89"/>
    <mergeCell ref="A90:A95"/>
    <mergeCell ref="T91:U91"/>
    <mergeCell ref="AD91:AE91"/>
    <mergeCell ref="AN91:AO91"/>
    <mergeCell ref="A47:A52"/>
    <mergeCell ref="A53:A58"/>
    <mergeCell ref="A59:A64"/>
    <mergeCell ref="A65:A70"/>
    <mergeCell ref="A71:A76"/>
    <mergeCell ref="A77:B77"/>
    <mergeCell ref="A16:A21"/>
    <mergeCell ref="A22:A27"/>
    <mergeCell ref="A28:A33"/>
    <mergeCell ref="A34:B34"/>
    <mergeCell ref="A35:A40"/>
    <mergeCell ref="A41:A46"/>
    <mergeCell ref="A1:J1"/>
    <mergeCell ref="A2:B2"/>
    <mergeCell ref="C2:D2"/>
    <mergeCell ref="E2:G2"/>
    <mergeCell ref="A4:A9"/>
    <mergeCell ref="A10:A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J189"/>
  <sheetViews>
    <sheetView zoomScale="110" zoomScaleNormal="110" zoomScalePageLayoutView="0" workbookViewId="0" topLeftCell="A158">
      <selection activeCell="J190" sqref="J190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41944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44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A3"/>
      <c r="IB3"/>
      <c r="IC3"/>
      <c r="ID3"/>
      <c r="IE3"/>
      <c r="IF3"/>
      <c r="IG3"/>
      <c r="IH3"/>
      <c r="II3"/>
      <c r="IJ3"/>
    </row>
    <row r="4" spans="1:10" ht="12">
      <c r="A4" s="102">
        <v>41944</v>
      </c>
      <c r="B4" s="8" t="s">
        <v>14</v>
      </c>
      <c r="C4" s="9">
        <v>1078</v>
      </c>
      <c r="D4" s="9"/>
      <c r="E4" s="9"/>
      <c r="F4" s="9"/>
      <c r="G4" s="10"/>
      <c r="H4" s="10"/>
      <c r="I4" s="11">
        <f>SUM(C4*7,D4*0,H4*15)</f>
        <v>7546</v>
      </c>
      <c r="J4" s="45"/>
    </row>
    <row r="5" spans="1:10" ht="12">
      <c r="A5" s="102"/>
      <c r="B5" s="8" t="s">
        <v>15</v>
      </c>
      <c r="C5" s="9">
        <v>674</v>
      </c>
      <c r="D5" s="9">
        <v>101</v>
      </c>
      <c r="E5" s="9"/>
      <c r="F5" s="9"/>
      <c r="G5" s="10"/>
      <c r="H5" s="10"/>
      <c r="I5" s="11">
        <f>SUM(C5*7,D5*0,H5*15)</f>
        <v>4718</v>
      </c>
      <c r="J5" s="12"/>
    </row>
    <row r="6" spans="1:10" ht="12">
      <c r="A6" s="102"/>
      <c r="B6" s="8">
        <v>920</v>
      </c>
      <c r="C6" s="9">
        <v>469</v>
      </c>
      <c r="D6" s="9">
        <v>33</v>
      </c>
      <c r="E6" s="9"/>
      <c r="F6" s="9"/>
      <c r="G6" s="10"/>
      <c r="H6" s="10"/>
      <c r="I6" s="11">
        <f>SUM(C6*7,D6*0,H6*15)</f>
        <v>3283</v>
      </c>
      <c r="J6" s="12"/>
    </row>
    <row r="7" spans="1:10" ht="12">
      <c r="A7" s="102"/>
      <c r="B7" s="8" t="s">
        <v>56</v>
      </c>
      <c r="C7" s="9">
        <v>336</v>
      </c>
      <c r="D7" s="9">
        <v>42</v>
      </c>
      <c r="E7" s="9"/>
      <c r="F7" s="9"/>
      <c r="G7" s="10"/>
      <c r="H7" s="10"/>
      <c r="I7" s="11">
        <f>SUM(C7*7,D7*0,H7*15)</f>
        <v>2352</v>
      </c>
      <c r="J7" s="12"/>
    </row>
    <row r="8" spans="1:10" ht="12">
      <c r="A8" s="102"/>
      <c r="B8" s="8" t="s">
        <v>17</v>
      </c>
      <c r="C8" s="9">
        <v>329</v>
      </c>
      <c r="D8" s="9">
        <v>110</v>
      </c>
      <c r="E8" s="9"/>
      <c r="F8" s="9"/>
      <c r="G8" s="10"/>
      <c r="H8" s="10"/>
      <c r="I8" s="11">
        <f>SUM(C8*7,D8*0,H8*15)</f>
        <v>2303</v>
      </c>
      <c r="J8" s="12"/>
    </row>
    <row r="9" spans="1:10" ht="12">
      <c r="A9" s="102"/>
      <c r="B9" s="18" t="s">
        <v>20</v>
      </c>
      <c r="C9" s="19">
        <f aca="true" t="shared" si="0" ref="C9:H9">SUM(C4:C8)</f>
        <v>2886</v>
      </c>
      <c r="D9" s="19">
        <f t="shared" si="0"/>
        <v>286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/>
      <c r="J9" s="20">
        <f>SUM(I4:I8)</f>
        <v>20202</v>
      </c>
    </row>
    <row r="10" spans="1:10" ht="12">
      <c r="A10" s="102">
        <v>41945</v>
      </c>
      <c r="B10" s="8" t="s">
        <v>14</v>
      </c>
      <c r="C10" s="9">
        <v>1044</v>
      </c>
      <c r="D10" s="9">
        <v>116</v>
      </c>
      <c r="E10" s="9"/>
      <c r="F10" s="9"/>
      <c r="G10" s="10"/>
      <c r="H10" s="10"/>
      <c r="I10" s="11">
        <f>SUM(C10*7,D10*0,H10*15)</f>
        <v>7308</v>
      </c>
      <c r="J10" s="45"/>
    </row>
    <row r="11" spans="1:10" ht="12">
      <c r="A11" s="102"/>
      <c r="B11" s="8" t="s">
        <v>15</v>
      </c>
      <c r="C11" s="9">
        <v>1129</v>
      </c>
      <c r="D11" s="9">
        <v>163</v>
      </c>
      <c r="E11" s="9"/>
      <c r="F11" s="9"/>
      <c r="G11" s="10"/>
      <c r="H11" s="10"/>
      <c r="I11" s="11">
        <f>SUM(C11*7,D11*0,H11*15)</f>
        <v>7903</v>
      </c>
      <c r="J11" s="12"/>
    </row>
    <row r="12" spans="1:10" ht="12">
      <c r="A12" s="102"/>
      <c r="B12" s="8">
        <v>920</v>
      </c>
      <c r="C12" s="9">
        <v>548</v>
      </c>
      <c r="D12" s="9">
        <v>54</v>
      </c>
      <c r="E12" s="9"/>
      <c r="F12" s="9"/>
      <c r="G12" s="10"/>
      <c r="H12" s="10"/>
      <c r="I12" s="11">
        <f>SUM(C12*7,D12*0,H12*15)</f>
        <v>3836</v>
      </c>
      <c r="J12" s="12"/>
    </row>
    <row r="13" spans="1:10" ht="12">
      <c r="A13" s="102"/>
      <c r="B13" s="8" t="s">
        <v>56</v>
      </c>
      <c r="C13" s="9">
        <v>478</v>
      </c>
      <c r="D13" s="9">
        <v>18</v>
      </c>
      <c r="E13" s="9"/>
      <c r="F13" s="9"/>
      <c r="G13" s="10"/>
      <c r="H13" s="10"/>
      <c r="I13" s="11">
        <f>SUM(C13*7,D13*0,H13*15)</f>
        <v>3346</v>
      </c>
      <c r="J13" s="12"/>
    </row>
    <row r="14" spans="1:10" ht="12">
      <c r="A14" s="102"/>
      <c r="B14" s="8" t="s">
        <v>17</v>
      </c>
      <c r="C14" s="9">
        <v>468</v>
      </c>
      <c r="D14" s="9">
        <v>105</v>
      </c>
      <c r="E14" s="9"/>
      <c r="F14" s="9"/>
      <c r="G14" s="10"/>
      <c r="H14" s="10"/>
      <c r="I14" s="11">
        <f>SUM(C14*7,D14*0,H14*15)</f>
        <v>3276</v>
      </c>
      <c r="J14" s="12"/>
    </row>
    <row r="15" spans="1:10" ht="12">
      <c r="A15" s="102"/>
      <c r="B15" s="18" t="s">
        <v>20</v>
      </c>
      <c r="C15" s="19">
        <f aca="true" t="shared" si="1" ref="C15:H15">SUM(C10:C14)</f>
        <v>3667</v>
      </c>
      <c r="D15" s="19">
        <f t="shared" si="1"/>
        <v>456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/>
      <c r="J15" s="20">
        <f>SUM(I10:I14)</f>
        <v>25669</v>
      </c>
    </row>
    <row r="16" spans="1:10" ht="12">
      <c r="A16" s="103" t="s">
        <v>22</v>
      </c>
      <c r="B16" s="103">
        <v>920</v>
      </c>
      <c r="C16" s="21">
        <f aca="true" t="shared" si="2" ref="C16:H16">SUM(C15,C9)</f>
        <v>6553</v>
      </c>
      <c r="D16" s="21">
        <f t="shared" si="2"/>
        <v>742</v>
      </c>
      <c r="E16" s="21">
        <f t="shared" si="2"/>
        <v>0</v>
      </c>
      <c r="F16" s="21">
        <f t="shared" si="2"/>
        <v>0</v>
      </c>
      <c r="G16" s="21">
        <f t="shared" si="2"/>
        <v>0</v>
      </c>
      <c r="H16" s="21">
        <f t="shared" si="2"/>
        <v>0</v>
      </c>
      <c r="I16" s="21"/>
      <c r="J16" s="46">
        <f>SUM(J9,J15)</f>
        <v>45871</v>
      </c>
    </row>
    <row r="17" spans="1:10" ht="12">
      <c r="A17" s="102">
        <v>41946</v>
      </c>
      <c r="B17" s="8" t="s">
        <v>14</v>
      </c>
      <c r="C17" s="9">
        <v>187</v>
      </c>
      <c r="D17" s="9">
        <v>0</v>
      </c>
      <c r="E17" s="9"/>
      <c r="F17" s="9"/>
      <c r="G17" s="10"/>
      <c r="H17" s="10"/>
      <c r="I17" s="11">
        <f>SUM(C17*7,D17*0,H17*15)</f>
        <v>1309</v>
      </c>
      <c r="J17" s="45"/>
    </row>
    <row r="18" spans="1:10" ht="12">
      <c r="A18" s="102"/>
      <c r="B18" s="8" t="s">
        <v>15</v>
      </c>
      <c r="C18" s="9">
        <v>172</v>
      </c>
      <c r="D18" s="9">
        <v>10</v>
      </c>
      <c r="E18" s="9"/>
      <c r="F18" s="9"/>
      <c r="G18" s="10"/>
      <c r="H18" s="10"/>
      <c r="I18" s="11">
        <f>SUM(C18*7,D18*0,H18*15)</f>
        <v>1204</v>
      </c>
      <c r="J18" s="12"/>
    </row>
    <row r="19" spans="1:10" ht="12">
      <c r="A19" s="102"/>
      <c r="B19" s="8">
        <v>920</v>
      </c>
      <c r="C19" s="9">
        <v>249</v>
      </c>
      <c r="D19" s="9">
        <v>0</v>
      </c>
      <c r="E19" s="9"/>
      <c r="F19" s="9"/>
      <c r="G19" s="10"/>
      <c r="H19" s="10"/>
      <c r="I19" s="11">
        <f>SUM(C19*7,D19*0,H19*15)</f>
        <v>1743</v>
      </c>
      <c r="J19" s="12"/>
    </row>
    <row r="20" spans="1:10" ht="12">
      <c r="A20" s="102"/>
      <c r="B20" s="8" t="s">
        <v>56</v>
      </c>
      <c r="C20" s="9">
        <v>71</v>
      </c>
      <c r="D20" s="9">
        <v>0</v>
      </c>
      <c r="E20" s="9"/>
      <c r="F20" s="9"/>
      <c r="G20" s="10"/>
      <c r="H20" s="10"/>
      <c r="I20" s="11">
        <f>SUM(C20*7,D20*0,H20*15)</f>
        <v>497</v>
      </c>
      <c r="J20" s="12"/>
    </row>
    <row r="21" spans="1:10" ht="12">
      <c r="A21" s="102"/>
      <c r="B21" s="8" t="s">
        <v>17</v>
      </c>
      <c r="C21" s="9">
        <v>99</v>
      </c>
      <c r="D21" s="9">
        <v>3</v>
      </c>
      <c r="E21" s="9"/>
      <c r="F21" s="9"/>
      <c r="G21" s="10"/>
      <c r="H21" s="10"/>
      <c r="I21" s="11">
        <f>SUM(C21*7,D21*0,H21*15)</f>
        <v>693</v>
      </c>
      <c r="J21" s="12"/>
    </row>
    <row r="22" spans="1:10" ht="12">
      <c r="A22" s="102"/>
      <c r="B22" s="18" t="s">
        <v>20</v>
      </c>
      <c r="C22" s="19">
        <f aca="true" t="shared" si="3" ref="C22:H22">SUM(C17:C21)</f>
        <v>778</v>
      </c>
      <c r="D22" s="19">
        <f t="shared" si="3"/>
        <v>13</v>
      </c>
      <c r="E22" s="19">
        <f t="shared" si="3"/>
        <v>0</v>
      </c>
      <c r="F22" s="19">
        <f t="shared" si="3"/>
        <v>0</v>
      </c>
      <c r="G22" s="19">
        <f t="shared" si="3"/>
        <v>0</v>
      </c>
      <c r="H22" s="19">
        <f t="shared" si="3"/>
        <v>0</v>
      </c>
      <c r="I22" s="19"/>
      <c r="J22" s="20">
        <f>SUM(I17:I21)</f>
        <v>5446</v>
      </c>
    </row>
    <row r="23" spans="1:10" ht="12">
      <c r="A23" s="102">
        <v>41947</v>
      </c>
      <c r="B23" s="8" t="s">
        <v>14</v>
      </c>
      <c r="C23" s="9">
        <v>581</v>
      </c>
      <c r="D23" s="9">
        <v>0</v>
      </c>
      <c r="E23" s="9"/>
      <c r="F23" s="9"/>
      <c r="G23" s="10"/>
      <c r="H23" s="10"/>
      <c r="I23" s="11">
        <f>SUM(C23*7,D23*0,H23*15)</f>
        <v>4067</v>
      </c>
      <c r="J23" s="45"/>
    </row>
    <row r="24" spans="1:10" ht="12">
      <c r="A24" s="102"/>
      <c r="B24" s="8" t="s">
        <v>15</v>
      </c>
      <c r="C24" s="9">
        <v>0</v>
      </c>
      <c r="D24" s="9">
        <v>0</v>
      </c>
      <c r="E24" s="9">
        <v>0</v>
      </c>
      <c r="F24" s="9"/>
      <c r="G24" s="10"/>
      <c r="H24" s="10"/>
      <c r="I24" s="11">
        <f>SUM(C24*7,D24*0,H24*15)</f>
        <v>0</v>
      </c>
      <c r="J24" s="12"/>
    </row>
    <row r="25" spans="1:10" ht="12">
      <c r="A25" s="102"/>
      <c r="B25" s="8">
        <v>920</v>
      </c>
      <c r="C25" s="9">
        <v>0</v>
      </c>
      <c r="D25" s="9">
        <v>0</v>
      </c>
      <c r="E25" s="9">
        <v>0</v>
      </c>
      <c r="F25" s="9"/>
      <c r="G25" s="10"/>
      <c r="H25" s="10"/>
      <c r="I25" s="11">
        <f>SUM(C25*7,D25*0,H25*15)</f>
        <v>0</v>
      </c>
      <c r="J25" s="12"/>
    </row>
    <row r="26" spans="1:10" ht="12">
      <c r="A26" s="102"/>
      <c r="B26" s="8" t="s">
        <v>56</v>
      </c>
      <c r="C26" s="9">
        <v>275</v>
      </c>
      <c r="D26" s="9">
        <v>10</v>
      </c>
      <c r="E26" s="9"/>
      <c r="F26" s="9"/>
      <c r="G26" s="10"/>
      <c r="H26" s="10"/>
      <c r="I26" s="11">
        <f>SUM(C26*7,D26*0,H26*15)</f>
        <v>1925</v>
      </c>
      <c r="J26" s="12"/>
    </row>
    <row r="27" spans="1:10" ht="12">
      <c r="A27" s="102"/>
      <c r="B27" s="8" t="s">
        <v>17</v>
      </c>
      <c r="C27" s="9">
        <v>94</v>
      </c>
      <c r="D27" s="9">
        <v>33</v>
      </c>
      <c r="E27" s="9"/>
      <c r="F27" s="9"/>
      <c r="G27" s="10"/>
      <c r="H27" s="10"/>
      <c r="I27" s="11">
        <f>SUM(C27*7,D27*0,H27*15)</f>
        <v>658</v>
      </c>
      <c r="J27" s="12"/>
    </row>
    <row r="28" spans="1:10" ht="12">
      <c r="A28" s="102"/>
      <c r="B28" s="18" t="s">
        <v>20</v>
      </c>
      <c r="C28" s="19">
        <f aca="true" t="shared" si="4" ref="C28:H28">SUM(C23:C27)</f>
        <v>950</v>
      </c>
      <c r="D28" s="19">
        <f t="shared" si="4"/>
        <v>43</v>
      </c>
      <c r="E28" s="19">
        <f t="shared" si="4"/>
        <v>0</v>
      </c>
      <c r="F28" s="19">
        <f t="shared" si="4"/>
        <v>0</v>
      </c>
      <c r="G28" s="19">
        <f t="shared" si="4"/>
        <v>0</v>
      </c>
      <c r="H28" s="19">
        <f t="shared" si="4"/>
        <v>0</v>
      </c>
      <c r="I28" s="19"/>
      <c r="J28" s="20">
        <f>SUM(I23:I27)</f>
        <v>6650</v>
      </c>
    </row>
    <row r="29" spans="1:10" ht="12">
      <c r="A29" s="102">
        <v>41948</v>
      </c>
      <c r="B29" s="8" t="s">
        <v>14</v>
      </c>
      <c r="C29" s="9">
        <v>232</v>
      </c>
      <c r="D29" s="9">
        <v>76</v>
      </c>
      <c r="E29" s="9"/>
      <c r="F29" s="9"/>
      <c r="G29" s="10"/>
      <c r="H29" s="10"/>
      <c r="I29" s="11">
        <f>SUM(C29*7,D29*0,H29*15)</f>
        <v>1624</v>
      </c>
      <c r="J29" s="45"/>
    </row>
    <row r="30" spans="1:10" ht="12">
      <c r="A30" s="102"/>
      <c r="B30" s="8" t="s">
        <v>15</v>
      </c>
      <c r="C30" s="9">
        <v>311</v>
      </c>
      <c r="D30" s="9">
        <v>26</v>
      </c>
      <c r="E30" s="9"/>
      <c r="F30" s="9"/>
      <c r="G30" s="10"/>
      <c r="H30" s="10"/>
      <c r="I30" s="11">
        <f>SUM(C30*7,D30*0,H30*15)</f>
        <v>2177</v>
      </c>
      <c r="J30" s="12"/>
    </row>
    <row r="31" spans="1:10" ht="12">
      <c r="A31" s="102"/>
      <c r="B31" s="8">
        <v>920</v>
      </c>
      <c r="C31" s="9">
        <v>40</v>
      </c>
      <c r="D31" s="9">
        <v>1</v>
      </c>
      <c r="E31" s="9"/>
      <c r="F31" s="9"/>
      <c r="G31" s="10"/>
      <c r="H31" s="10"/>
      <c r="I31" s="11">
        <f>SUM(C31*7,D31*0,H31*15)</f>
        <v>280</v>
      </c>
      <c r="J31" s="12"/>
    </row>
    <row r="32" spans="1:10" ht="12">
      <c r="A32" s="102"/>
      <c r="B32" s="8" t="s">
        <v>56</v>
      </c>
      <c r="C32" s="9">
        <v>381</v>
      </c>
      <c r="D32" s="9">
        <v>19</v>
      </c>
      <c r="E32" s="9"/>
      <c r="F32" s="9"/>
      <c r="G32" s="10"/>
      <c r="H32" s="10"/>
      <c r="I32" s="11">
        <f>SUM(C32*7,D32*0,H32*15)</f>
        <v>2667</v>
      </c>
      <c r="J32" s="12"/>
    </row>
    <row r="33" spans="1:10" ht="12">
      <c r="A33" s="102"/>
      <c r="B33" s="8" t="s">
        <v>17</v>
      </c>
      <c r="C33" s="9">
        <v>97</v>
      </c>
      <c r="D33" s="9">
        <v>43</v>
      </c>
      <c r="E33" s="9"/>
      <c r="F33" s="9"/>
      <c r="G33" s="10"/>
      <c r="H33" s="10"/>
      <c r="I33" s="11">
        <f>SUM(C33*7,D33*0,H33*15)</f>
        <v>679</v>
      </c>
      <c r="J33" s="12"/>
    </row>
    <row r="34" spans="1:10" ht="12">
      <c r="A34" s="102"/>
      <c r="B34" s="18" t="s">
        <v>20</v>
      </c>
      <c r="C34" s="19">
        <f aca="true" t="shared" si="5" ref="C34:H34">SUM(C29:C33)</f>
        <v>1061</v>
      </c>
      <c r="D34" s="19">
        <f t="shared" si="5"/>
        <v>165</v>
      </c>
      <c r="E34" s="19">
        <f t="shared" si="5"/>
        <v>0</v>
      </c>
      <c r="F34" s="19">
        <f t="shared" si="5"/>
        <v>0</v>
      </c>
      <c r="G34" s="19">
        <f t="shared" si="5"/>
        <v>0</v>
      </c>
      <c r="H34" s="19">
        <f t="shared" si="5"/>
        <v>0</v>
      </c>
      <c r="I34" s="19"/>
      <c r="J34" s="20">
        <f>SUM(I29:I33)</f>
        <v>7427</v>
      </c>
    </row>
    <row r="35" spans="1:10" ht="12">
      <c r="A35" s="102">
        <v>41949</v>
      </c>
      <c r="B35" s="8" t="s">
        <v>14</v>
      </c>
      <c r="C35" s="9">
        <v>359</v>
      </c>
      <c r="D35" s="9">
        <v>257</v>
      </c>
      <c r="E35" s="9"/>
      <c r="F35" s="9"/>
      <c r="G35" s="10"/>
      <c r="H35" s="10"/>
      <c r="I35" s="11">
        <f>SUM(C35*7,D35*0,H35*15)</f>
        <v>2513</v>
      </c>
      <c r="J35" s="45"/>
    </row>
    <row r="36" spans="1:10" ht="12">
      <c r="A36" s="102"/>
      <c r="B36" s="8" t="s">
        <v>15</v>
      </c>
      <c r="C36" s="9">
        <v>391</v>
      </c>
      <c r="D36" s="9">
        <v>141</v>
      </c>
      <c r="E36" s="9"/>
      <c r="F36" s="9"/>
      <c r="G36" s="10"/>
      <c r="H36" s="10"/>
      <c r="I36" s="11">
        <f>SUM(C36*7,D36*0,H36*15)</f>
        <v>2737</v>
      </c>
      <c r="J36" s="12"/>
    </row>
    <row r="37" spans="1:10" ht="12">
      <c r="A37" s="102"/>
      <c r="B37" s="8">
        <v>920</v>
      </c>
      <c r="C37" s="9">
        <v>197</v>
      </c>
      <c r="D37" s="9">
        <v>30</v>
      </c>
      <c r="E37" s="9"/>
      <c r="F37" s="9"/>
      <c r="G37" s="10"/>
      <c r="H37" s="10"/>
      <c r="I37" s="11">
        <f>SUM(C37*7,D37*0,H37*15)</f>
        <v>1379</v>
      </c>
      <c r="J37" s="12"/>
    </row>
    <row r="38" spans="1:10" ht="12">
      <c r="A38" s="102"/>
      <c r="B38" s="8" t="s">
        <v>56</v>
      </c>
      <c r="C38" s="9">
        <v>196</v>
      </c>
      <c r="D38" s="9">
        <v>0</v>
      </c>
      <c r="E38" s="9"/>
      <c r="F38" s="9"/>
      <c r="G38" s="10"/>
      <c r="H38" s="10"/>
      <c r="I38" s="11">
        <f>SUM(C38*7,D38*0,H38*15)</f>
        <v>1372</v>
      </c>
      <c r="J38" s="12"/>
    </row>
    <row r="39" spans="1:10" ht="12">
      <c r="A39" s="102"/>
      <c r="B39" s="8" t="s">
        <v>17</v>
      </c>
      <c r="C39" s="9">
        <v>133</v>
      </c>
      <c r="D39" s="9">
        <v>50</v>
      </c>
      <c r="E39" s="9"/>
      <c r="F39" s="9"/>
      <c r="G39" s="10"/>
      <c r="H39" s="10"/>
      <c r="I39" s="11">
        <f>SUM(C39*7,D39*0,H39*15)</f>
        <v>931</v>
      </c>
      <c r="J39" s="12"/>
    </row>
    <row r="40" spans="1:10" ht="12">
      <c r="A40" s="102"/>
      <c r="B40" s="18" t="s">
        <v>20</v>
      </c>
      <c r="C40" s="19">
        <f aca="true" t="shared" si="6" ref="C40:H40">SUM(C35:C39)</f>
        <v>1276</v>
      </c>
      <c r="D40" s="19">
        <f t="shared" si="6"/>
        <v>478</v>
      </c>
      <c r="E40" s="19">
        <f t="shared" si="6"/>
        <v>0</v>
      </c>
      <c r="F40" s="19">
        <f t="shared" si="6"/>
        <v>0</v>
      </c>
      <c r="G40" s="19">
        <f t="shared" si="6"/>
        <v>0</v>
      </c>
      <c r="H40" s="19">
        <f t="shared" si="6"/>
        <v>0</v>
      </c>
      <c r="I40" s="19"/>
      <c r="J40" s="20">
        <f>SUM(I35:I39)</f>
        <v>8932</v>
      </c>
    </row>
    <row r="41" spans="1:10" ht="12">
      <c r="A41" s="102">
        <v>41950</v>
      </c>
      <c r="B41" s="8" t="s">
        <v>14</v>
      </c>
      <c r="C41" s="9">
        <v>331</v>
      </c>
      <c r="D41" s="9"/>
      <c r="E41" s="9"/>
      <c r="F41" s="9"/>
      <c r="G41" s="10"/>
      <c r="H41" s="10"/>
      <c r="I41" s="11">
        <f>SUM(C41*7,D41*0,H41*15)</f>
        <v>2317</v>
      </c>
      <c r="J41" s="45"/>
    </row>
    <row r="42" spans="1:10" ht="12">
      <c r="A42" s="102"/>
      <c r="B42" s="8" t="s">
        <v>15</v>
      </c>
      <c r="C42" s="9">
        <v>210</v>
      </c>
      <c r="D42" s="9">
        <v>217</v>
      </c>
      <c r="E42" s="9"/>
      <c r="F42" s="9"/>
      <c r="G42" s="10"/>
      <c r="H42" s="10"/>
      <c r="I42" s="11">
        <f>SUM(C42*7,D42*0,H42*15)</f>
        <v>1470</v>
      </c>
      <c r="J42" s="12"/>
    </row>
    <row r="43" spans="1:10" ht="12">
      <c r="A43" s="102"/>
      <c r="B43" s="8">
        <v>920</v>
      </c>
      <c r="C43" s="9">
        <v>208</v>
      </c>
      <c r="D43" s="9">
        <v>58</v>
      </c>
      <c r="E43" s="9"/>
      <c r="F43" s="9"/>
      <c r="G43" s="10"/>
      <c r="H43" s="10"/>
      <c r="I43" s="11">
        <f>SUM(C43*7,D43*0,H43*15)</f>
        <v>1456</v>
      </c>
      <c r="J43" s="12"/>
    </row>
    <row r="44" spans="1:10" ht="12">
      <c r="A44" s="102"/>
      <c r="B44" s="8" t="s">
        <v>56</v>
      </c>
      <c r="C44" s="9">
        <v>140</v>
      </c>
      <c r="D44" s="9">
        <v>16</v>
      </c>
      <c r="E44" s="9"/>
      <c r="F44" s="9"/>
      <c r="G44" s="10"/>
      <c r="H44" s="10"/>
      <c r="I44" s="11">
        <f>SUM(C44*7,D44*0,H44*15)</f>
        <v>980</v>
      </c>
      <c r="J44" s="12"/>
    </row>
    <row r="45" spans="1:10" ht="12">
      <c r="A45" s="102"/>
      <c r="B45" s="8" t="s">
        <v>17</v>
      </c>
      <c r="C45" s="9">
        <v>84</v>
      </c>
      <c r="D45" s="9">
        <v>81</v>
      </c>
      <c r="E45" s="9"/>
      <c r="F45" s="9"/>
      <c r="G45" s="10"/>
      <c r="H45" s="10"/>
      <c r="I45" s="11">
        <f>SUM(C45*7,D45*0,H45*15)</f>
        <v>588</v>
      </c>
      <c r="J45" s="12"/>
    </row>
    <row r="46" spans="1:10" ht="12">
      <c r="A46" s="102"/>
      <c r="B46" s="18" t="s">
        <v>20</v>
      </c>
      <c r="C46" s="19">
        <f aca="true" t="shared" si="7" ref="C46:H46">SUM(C41:C45)</f>
        <v>973</v>
      </c>
      <c r="D46" s="19">
        <f t="shared" si="7"/>
        <v>372</v>
      </c>
      <c r="E46" s="19">
        <f t="shared" si="7"/>
        <v>0</v>
      </c>
      <c r="F46" s="19">
        <f t="shared" si="7"/>
        <v>0</v>
      </c>
      <c r="G46" s="19">
        <f t="shared" si="7"/>
        <v>0</v>
      </c>
      <c r="H46" s="19">
        <f t="shared" si="7"/>
        <v>0</v>
      </c>
      <c r="I46" s="19"/>
      <c r="J46" s="20">
        <f>SUM(I41:I45)</f>
        <v>6811</v>
      </c>
    </row>
    <row r="47" spans="1:10" ht="12">
      <c r="A47" s="102">
        <v>41951</v>
      </c>
      <c r="B47" s="8" t="s">
        <v>14</v>
      </c>
      <c r="C47" s="9">
        <v>663</v>
      </c>
      <c r="D47" s="9">
        <v>76</v>
      </c>
      <c r="E47" s="9"/>
      <c r="F47" s="9"/>
      <c r="G47" s="10"/>
      <c r="H47" s="10"/>
      <c r="I47" s="11">
        <f>SUM(C47*7,D47*0,H47*15)</f>
        <v>4641</v>
      </c>
      <c r="J47" s="45"/>
    </row>
    <row r="48" spans="1:10" ht="12">
      <c r="A48" s="102"/>
      <c r="B48" s="8" t="s">
        <v>15</v>
      </c>
      <c r="C48" s="9">
        <v>866</v>
      </c>
      <c r="D48" s="9">
        <v>131</v>
      </c>
      <c r="E48" s="9"/>
      <c r="F48" s="9"/>
      <c r="G48" s="10"/>
      <c r="H48" s="10"/>
      <c r="I48" s="11">
        <f>SUM(C48*7,D48*0,H48*15)</f>
        <v>6062</v>
      </c>
      <c r="J48" s="12"/>
    </row>
    <row r="49" spans="1:10" ht="12">
      <c r="A49" s="102"/>
      <c r="B49" s="8">
        <v>920</v>
      </c>
      <c r="C49" s="9">
        <v>707</v>
      </c>
      <c r="D49" s="9">
        <v>63</v>
      </c>
      <c r="E49" s="9"/>
      <c r="F49" s="9"/>
      <c r="G49" s="10"/>
      <c r="H49" s="10"/>
      <c r="I49" s="11">
        <f>SUM(C49*7,D49*0,H49*15)</f>
        <v>4949</v>
      </c>
      <c r="J49" s="12"/>
    </row>
    <row r="50" spans="1:10" ht="12">
      <c r="A50" s="102"/>
      <c r="B50" s="8" t="s">
        <v>56</v>
      </c>
      <c r="C50" s="9">
        <v>268</v>
      </c>
      <c r="D50" s="9">
        <v>17</v>
      </c>
      <c r="E50" s="9"/>
      <c r="F50" s="9"/>
      <c r="G50" s="10"/>
      <c r="H50" s="10"/>
      <c r="I50" s="11">
        <f>SUM(C50*7,D50*0,H50*15)</f>
        <v>1876</v>
      </c>
      <c r="J50" s="12"/>
    </row>
    <row r="51" spans="1:10" ht="12">
      <c r="A51" s="102"/>
      <c r="B51" s="8" t="s">
        <v>17</v>
      </c>
      <c r="C51" s="9">
        <v>339</v>
      </c>
      <c r="D51" s="9">
        <v>77</v>
      </c>
      <c r="E51" s="9"/>
      <c r="F51" s="9"/>
      <c r="G51" s="10"/>
      <c r="H51" s="10"/>
      <c r="I51" s="11">
        <f>SUM(C51*7,D51*0,H51*15)</f>
        <v>2373</v>
      </c>
      <c r="J51" s="12"/>
    </row>
    <row r="52" spans="1:10" ht="12">
      <c r="A52" s="102"/>
      <c r="B52" s="18" t="s">
        <v>20</v>
      </c>
      <c r="C52" s="19">
        <f aca="true" t="shared" si="8" ref="C52:H52">SUM(C47:C51)</f>
        <v>2843</v>
      </c>
      <c r="D52" s="19">
        <f t="shared" si="8"/>
        <v>364</v>
      </c>
      <c r="E52" s="19">
        <f t="shared" si="8"/>
        <v>0</v>
      </c>
      <c r="F52" s="19">
        <f t="shared" si="8"/>
        <v>0</v>
      </c>
      <c r="G52" s="19">
        <f t="shared" si="8"/>
        <v>0</v>
      </c>
      <c r="H52" s="19">
        <f t="shared" si="8"/>
        <v>0</v>
      </c>
      <c r="I52" s="19"/>
      <c r="J52" s="20">
        <f>SUM(I47:I51)</f>
        <v>19901</v>
      </c>
    </row>
    <row r="53" spans="1:10" ht="12">
      <c r="A53" s="102">
        <v>41952</v>
      </c>
      <c r="B53" s="8" t="s">
        <v>14</v>
      </c>
      <c r="C53" s="9">
        <v>614</v>
      </c>
      <c r="D53" s="9"/>
      <c r="E53" s="9"/>
      <c r="F53" s="9"/>
      <c r="G53" s="10"/>
      <c r="H53" s="10"/>
      <c r="I53" s="11">
        <f>SUM(C53*7,D53*0,H53*15)</f>
        <v>4298</v>
      </c>
      <c r="J53" s="45"/>
    </row>
    <row r="54" spans="1:10" ht="12">
      <c r="A54" s="102"/>
      <c r="B54" s="8" t="s">
        <v>15</v>
      </c>
      <c r="C54" s="9">
        <v>624</v>
      </c>
      <c r="D54" s="9">
        <v>57</v>
      </c>
      <c r="E54" s="9"/>
      <c r="F54" s="9"/>
      <c r="G54" s="10"/>
      <c r="H54" s="10"/>
      <c r="I54" s="11">
        <f>SUM(C54*7,D54*0,H54*15)</f>
        <v>4368</v>
      </c>
      <c r="J54" s="12"/>
    </row>
    <row r="55" spans="1:10" ht="12">
      <c r="A55" s="102"/>
      <c r="B55" s="8">
        <v>920</v>
      </c>
      <c r="C55" s="9">
        <v>411</v>
      </c>
      <c r="D55" s="9">
        <v>42</v>
      </c>
      <c r="E55" s="9"/>
      <c r="F55" s="9"/>
      <c r="G55" s="10"/>
      <c r="H55" s="10"/>
      <c r="I55" s="11">
        <f>SUM(C55*7,D55*0,H55*15)</f>
        <v>2877</v>
      </c>
      <c r="J55" s="12"/>
    </row>
    <row r="56" spans="1:10" ht="12">
      <c r="A56" s="102"/>
      <c r="B56" s="8" t="s">
        <v>56</v>
      </c>
      <c r="C56" s="9">
        <v>246</v>
      </c>
      <c r="D56" s="9">
        <v>9</v>
      </c>
      <c r="E56" s="9"/>
      <c r="F56" s="9"/>
      <c r="G56" s="10"/>
      <c r="H56" s="10"/>
      <c r="I56" s="11">
        <f>SUM(C56*7,D56*0,H56*15)</f>
        <v>1722</v>
      </c>
      <c r="J56" s="12"/>
    </row>
    <row r="57" spans="1:10" ht="12">
      <c r="A57" s="102"/>
      <c r="B57" s="8" t="s">
        <v>17</v>
      </c>
      <c r="C57" s="9">
        <v>276</v>
      </c>
      <c r="D57" s="9">
        <v>37</v>
      </c>
      <c r="E57" s="9"/>
      <c r="F57" s="9"/>
      <c r="G57" s="10"/>
      <c r="H57" s="10"/>
      <c r="I57" s="11">
        <f>SUM(C57*7,D57*0,H57*15)</f>
        <v>1932</v>
      </c>
      <c r="J57" s="12"/>
    </row>
    <row r="58" spans="1:10" ht="12">
      <c r="A58" s="102"/>
      <c r="B58" s="18" t="s">
        <v>20</v>
      </c>
      <c r="C58" s="19">
        <f aca="true" t="shared" si="9" ref="C58:H58">SUM(C53:C57)</f>
        <v>2171</v>
      </c>
      <c r="D58" s="19">
        <f t="shared" si="9"/>
        <v>145</v>
      </c>
      <c r="E58" s="19">
        <f t="shared" si="9"/>
        <v>0</v>
      </c>
      <c r="F58" s="19">
        <f t="shared" si="9"/>
        <v>0</v>
      </c>
      <c r="G58" s="19">
        <f t="shared" si="9"/>
        <v>0</v>
      </c>
      <c r="H58" s="19">
        <f t="shared" si="9"/>
        <v>0</v>
      </c>
      <c r="I58" s="19"/>
      <c r="J58" s="20">
        <f>SUM(I53:I57)</f>
        <v>15197</v>
      </c>
    </row>
    <row r="59" spans="1:10" ht="12">
      <c r="A59" s="103" t="s">
        <v>22</v>
      </c>
      <c r="B59" s="103">
        <v>920</v>
      </c>
      <c r="C59" s="21">
        <f>SUM(C58,C52,C46,C40,C34,C28,C22)</f>
        <v>10052</v>
      </c>
      <c r="D59" s="21">
        <f>SUM(D58,D52,D46,D40,D34,D28,D22)</f>
        <v>1580</v>
      </c>
      <c r="E59" s="21">
        <f>SUM(E58,E52,E46,E40,E34)</f>
        <v>0</v>
      </c>
      <c r="F59" s="21">
        <f>SUM(F58,F52,F46,F40,F34)</f>
        <v>0</v>
      </c>
      <c r="G59" s="21">
        <f>SUM(G58,G52,G46,G40,G34)</f>
        <v>0</v>
      </c>
      <c r="H59" s="21">
        <f>SUM(H58,H52,H46,H40,H34)</f>
        <v>0</v>
      </c>
      <c r="I59" s="21"/>
      <c r="J59" s="21">
        <f>SUM(J22,J28,J34,J40,J46,J52,J58)</f>
        <v>70364</v>
      </c>
    </row>
    <row r="60" spans="1:10" ht="12">
      <c r="A60" s="102">
        <v>41953</v>
      </c>
      <c r="B60" s="8" t="s">
        <v>14</v>
      </c>
      <c r="C60" s="9">
        <v>173</v>
      </c>
      <c r="D60" s="9"/>
      <c r="E60" s="9"/>
      <c r="F60" s="9"/>
      <c r="G60" s="10"/>
      <c r="H60" s="10"/>
      <c r="I60" s="11">
        <f>SUM(C60*7,D60*0,H60*15)</f>
        <v>1211</v>
      </c>
      <c r="J60" s="45"/>
    </row>
    <row r="61" spans="1:10" ht="12">
      <c r="A61" s="102"/>
      <c r="B61" s="8" t="s">
        <v>15</v>
      </c>
      <c r="C61" s="9">
        <v>146</v>
      </c>
      <c r="D61" s="9">
        <v>96</v>
      </c>
      <c r="E61" s="9"/>
      <c r="F61" s="9"/>
      <c r="G61" s="10"/>
      <c r="H61" s="10"/>
      <c r="I61" s="11">
        <f>SUM(C61*7,D61*0,H61*15)</f>
        <v>1022</v>
      </c>
      <c r="J61" s="12"/>
    </row>
    <row r="62" spans="1:10" ht="12">
      <c r="A62" s="102"/>
      <c r="B62" s="8">
        <v>920</v>
      </c>
      <c r="C62" s="9">
        <v>108</v>
      </c>
      <c r="D62" s="9">
        <v>11</v>
      </c>
      <c r="E62" s="9"/>
      <c r="F62" s="9"/>
      <c r="G62" s="10"/>
      <c r="H62" s="10"/>
      <c r="I62" s="11">
        <f>SUM(C62*7,D62*0,H62*15)</f>
        <v>756</v>
      </c>
      <c r="J62" s="12"/>
    </row>
    <row r="63" spans="1:10" ht="12">
      <c r="A63" s="102"/>
      <c r="B63" s="8" t="s">
        <v>56</v>
      </c>
      <c r="C63" s="9">
        <v>221</v>
      </c>
      <c r="D63" s="9">
        <v>19</v>
      </c>
      <c r="E63" s="9"/>
      <c r="F63" s="9"/>
      <c r="G63" s="10"/>
      <c r="H63" s="10"/>
      <c r="I63" s="11">
        <f>SUM(C63*7,D63*0,H63*15)</f>
        <v>1547</v>
      </c>
      <c r="J63" s="12"/>
    </row>
    <row r="64" spans="1:10" ht="12">
      <c r="A64" s="102"/>
      <c r="B64" s="8" t="s">
        <v>17</v>
      </c>
      <c r="C64" s="9">
        <v>65</v>
      </c>
      <c r="D64" s="9">
        <v>13</v>
      </c>
      <c r="E64" s="9"/>
      <c r="F64" s="9"/>
      <c r="G64" s="10"/>
      <c r="H64" s="10"/>
      <c r="I64" s="11">
        <f>SUM(C64*7,D64*0,H64*15)</f>
        <v>455</v>
      </c>
      <c r="J64" s="12"/>
    </row>
    <row r="65" spans="1:10" ht="12">
      <c r="A65" s="102"/>
      <c r="B65" s="18" t="s">
        <v>20</v>
      </c>
      <c r="C65" s="19">
        <f aca="true" t="shared" si="10" ref="C65:H65">SUM(C60:C64)</f>
        <v>713</v>
      </c>
      <c r="D65" s="19">
        <f t="shared" si="10"/>
        <v>139</v>
      </c>
      <c r="E65" s="19">
        <f t="shared" si="10"/>
        <v>0</v>
      </c>
      <c r="F65" s="19">
        <f t="shared" si="10"/>
        <v>0</v>
      </c>
      <c r="G65" s="19">
        <f t="shared" si="10"/>
        <v>0</v>
      </c>
      <c r="H65" s="19">
        <f t="shared" si="10"/>
        <v>0</v>
      </c>
      <c r="I65" s="19"/>
      <c r="J65" s="20">
        <f>SUM(I60:I64)</f>
        <v>4991</v>
      </c>
    </row>
    <row r="66" spans="1:10" ht="12">
      <c r="A66" s="102">
        <v>41954</v>
      </c>
      <c r="B66" s="8" t="s">
        <v>14</v>
      </c>
      <c r="C66" s="9">
        <v>262</v>
      </c>
      <c r="D66" s="9">
        <v>162</v>
      </c>
      <c r="E66" s="9"/>
      <c r="F66" s="9"/>
      <c r="G66" s="10"/>
      <c r="H66" s="10"/>
      <c r="I66" s="11">
        <f>SUM(C66*7,D66*0,H66*15)</f>
        <v>1834</v>
      </c>
      <c r="J66" s="45"/>
    </row>
    <row r="67" spans="1:10" ht="12">
      <c r="A67" s="102"/>
      <c r="B67" s="8" t="s">
        <v>15</v>
      </c>
      <c r="C67" s="9">
        <v>331</v>
      </c>
      <c r="D67" s="9">
        <v>263</v>
      </c>
      <c r="E67" s="9"/>
      <c r="F67" s="9"/>
      <c r="G67" s="10"/>
      <c r="H67" s="10"/>
      <c r="I67" s="11">
        <f>SUM(C67*7,D67*0,H67*15)</f>
        <v>2317</v>
      </c>
      <c r="J67" s="12"/>
    </row>
    <row r="68" spans="1:10" ht="12">
      <c r="A68" s="102"/>
      <c r="B68" s="8">
        <v>920</v>
      </c>
      <c r="C68" s="9">
        <v>212</v>
      </c>
      <c r="D68" s="9">
        <v>45</v>
      </c>
      <c r="E68" s="9"/>
      <c r="F68" s="9"/>
      <c r="G68" s="10"/>
      <c r="H68" s="10"/>
      <c r="I68" s="11">
        <f>SUM(C68*7,D68*0,H68*15)</f>
        <v>1484</v>
      </c>
      <c r="J68" s="12"/>
    </row>
    <row r="69" spans="1:10" ht="12">
      <c r="A69" s="102"/>
      <c r="B69" s="8" t="s">
        <v>56</v>
      </c>
      <c r="C69" s="9">
        <v>79</v>
      </c>
      <c r="D69" s="9">
        <v>1</v>
      </c>
      <c r="E69" s="9"/>
      <c r="F69" s="9"/>
      <c r="G69" s="10"/>
      <c r="H69" s="10"/>
      <c r="I69" s="11">
        <f>SUM(C69*7,D69*0,H69*15)</f>
        <v>553</v>
      </c>
      <c r="J69" s="12"/>
    </row>
    <row r="70" spans="1:10" ht="12">
      <c r="A70" s="102"/>
      <c r="B70" s="8" t="s">
        <v>17</v>
      </c>
      <c r="C70" s="9">
        <v>163</v>
      </c>
      <c r="D70" s="9">
        <v>45</v>
      </c>
      <c r="E70" s="9"/>
      <c r="F70" s="9"/>
      <c r="G70" s="10"/>
      <c r="H70" s="10"/>
      <c r="I70" s="11">
        <f>SUM(C70*7,D70*0,H70*15)</f>
        <v>1141</v>
      </c>
      <c r="J70" s="12"/>
    </row>
    <row r="71" spans="1:10" ht="12">
      <c r="A71" s="102"/>
      <c r="B71" s="18" t="s">
        <v>20</v>
      </c>
      <c r="C71" s="19">
        <f aca="true" t="shared" si="11" ref="C71:H71">SUM(C66:C70)</f>
        <v>1047</v>
      </c>
      <c r="D71" s="19">
        <f t="shared" si="11"/>
        <v>516</v>
      </c>
      <c r="E71" s="19">
        <f t="shared" si="11"/>
        <v>0</v>
      </c>
      <c r="F71" s="19">
        <f t="shared" si="11"/>
        <v>0</v>
      </c>
      <c r="G71" s="19">
        <f t="shared" si="11"/>
        <v>0</v>
      </c>
      <c r="H71" s="19">
        <f t="shared" si="11"/>
        <v>0</v>
      </c>
      <c r="I71" s="19"/>
      <c r="J71" s="20">
        <f>SUM(I66:I70)</f>
        <v>7329</v>
      </c>
    </row>
    <row r="72" spans="1:10" ht="12">
      <c r="A72" s="102">
        <v>41955</v>
      </c>
      <c r="B72" s="8" t="s">
        <v>14</v>
      </c>
      <c r="C72" s="9">
        <v>249</v>
      </c>
      <c r="D72" s="9">
        <v>143</v>
      </c>
      <c r="E72" s="9"/>
      <c r="F72" s="9"/>
      <c r="G72" s="10"/>
      <c r="H72" s="10"/>
      <c r="I72" s="11">
        <f>SUM(C72*7,D72*0,H72*15)</f>
        <v>1743</v>
      </c>
      <c r="J72" s="45"/>
    </row>
    <row r="73" spans="1:10" ht="12">
      <c r="A73" s="102"/>
      <c r="B73" s="8" t="s">
        <v>15</v>
      </c>
      <c r="C73" s="9">
        <v>218</v>
      </c>
      <c r="D73" s="9">
        <v>240</v>
      </c>
      <c r="E73" s="9"/>
      <c r="F73" s="9"/>
      <c r="G73" s="10"/>
      <c r="H73" s="10"/>
      <c r="I73" s="11">
        <f>SUM(C73*7,D73*0,H73*15)</f>
        <v>1526</v>
      </c>
      <c r="J73" s="12"/>
    </row>
    <row r="74" spans="1:10" ht="12">
      <c r="A74" s="102"/>
      <c r="B74" s="8">
        <v>920</v>
      </c>
      <c r="C74" s="9">
        <v>190</v>
      </c>
      <c r="D74" s="9">
        <v>35</v>
      </c>
      <c r="E74" s="9"/>
      <c r="F74" s="9"/>
      <c r="G74" s="10"/>
      <c r="H74" s="10"/>
      <c r="I74" s="11">
        <f>SUM(C74*7,D74*0,H74*15)</f>
        <v>1330</v>
      </c>
      <c r="J74" s="12"/>
    </row>
    <row r="75" spans="1:10" ht="12">
      <c r="A75" s="102"/>
      <c r="B75" s="8" t="s">
        <v>56</v>
      </c>
      <c r="C75" s="9">
        <v>145</v>
      </c>
      <c r="D75" s="9">
        <v>14</v>
      </c>
      <c r="E75" s="9"/>
      <c r="F75" s="9"/>
      <c r="G75" s="10"/>
      <c r="H75" s="10"/>
      <c r="I75" s="11">
        <f>SUM(C75*7,D75*0,H75*15)</f>
        <v>1015</v>
      </c>
      <c r="J75" s="12"/>
    </row>
    <row r="76" spans="1:10" ht="12">
      <c r="A76" s="102"/>
      <c r="B76" s="8" t="s">
        <v>17</v>
      </c>
      <c r="C76" s="9">
        <v>101</v>
      </c>
      <c r="D76" s="9">
        <v>56</v>
      </c>
      <c r="E76" s="9"/>
      <c r="F76" s="9"/>
      <c r="G76" s="10"/>
      <c r="H76" s="10"/>
      <c r="I76" s="11">
        <f>SUM(C76*7,D76*0,H76*15)</f>
        <v>707</v>
      </c>
      <c r="J76" s="12"/>
    </row>
    <row r="77" spans="1:10" ht="12">
      <c r="A77" s="102"/>
      <c r="B77" s="18" t="s">
        <v>20</v>
      </c>
      <c r="C77" s="19">
        <f aca="true" t="shared" si="12" ref="C77:H77">SUM(C72:C76)</f>
        <v>903</v>
      </c>
      <c r="D77" s="19">
        <f t="shared" si="12"/>
        <v>488</v>
      </c>
      <c r="E77" s="19">
        <f t="shared" si="12"/>
        <v>0</v>
      </c>
      <c r="F77" s="19">
        <f t="shared" si="12"/>
        <v>0</v>
      </c>
      <c r="G77" s="19">
        <f t="shared" si="12"/>
        <v>0</v>
      </c>
      <c r="H77" s="19">
        <f t="shared" si="12"/>
        <v>0</v>
      </c>
      <c r="I77" s="19"/>
      <c r="J77" s="20">
        <f>SUM(I72:I76)</f>
        <v>6321</v>
      </c>
    </row>
    <row r="78" spans="1:10" ht="12">
      <c r="A78" s="102">
        <v>41956</v>
      </c>
      <c r="B78" s="8" t="s">
        <v>14</v>
      </c>
      <c r="C78" s="9">
        <v>251</v>
      </c>
      <c r="D78" s="9">
        <v>227</v>
      </c>
      <c r="E78" s="9"/>
      <c r="F78" s="9"/>
      <c r="G78" s="10"/>
      <c r="H78" s="10"/>
      <c r="I78" s="11">
        <f>SUM(C78*7,D78*0,H78*15)</f>
        <v>1757</v>
      </c>
      <c r="J78" s="45"/>
    </row>
    <row r="79" spans="1:10" ht="12">
      <c r="A79" s="102"/>
      <c r="B79" s="8" t="s">
        <v>15</v>
      </c>
      <c r="C79" s="9">
        <v>231</v>
      </c>
      <c r="D79" s="9">
        <v>122</v>
      </c>
      <c r="E79" s="9"/>
      <c r="F79" s="9"/>
      <c r="G79" s="10"/>
      <c r="H79" s="10"/>
      <c r="I79" s="11">
        <f>SUM(C79*7,D79*0,H79*15)</f>
        <v>1617</v>
      </c>
      <c r="J79" s="12"/>
    </row>
    <row r="80" spans="1:10" ht="12">
      <c r="A80" s="102"/>
      <c r="B80" s="8">
        <v>920</v>
      </c>
      <c r="C80" s="9">
        <v>185</v>
      </c>
      <c r="D80" s="9">
        <v>18</v>
      </c>
      <c r="E80" s="9"/>
      <c r="F80" s="9"/>
      <c r="G80" s="10"/>
      <c r="H80" s="10"/>
      <c r="I80" s="11">
        <f>SUM(C80*7,D80*0,H80*15)</f>
        <v>1295</v>
      </c>
      <c r="J80" s="12"/>
    </row>
    <row r="81" spans="1:10" ht="12">
      <c r="A81" s="102"/>
      <c r="B81" s="8" t="s">
        <v>56</v>
      </c>
      <c r="C81" s="9">
        <v>199</v>
      </c>
      <c r="D81" s="9">
        <v>15</v>
      </c>
      <c r="E81" s="9"/>
      <c r="F81" s="9"/>
      <c r="G81" s="10"/>
      <c r="H81" s="10"/>
      <c r="I81" s="11">
        <f>SUM(C81*7,D81*0,H81*15)</f>
        <v>1393</v>
      </c>
      <c r="J81" s="12"/>
    </row>
    <row r="82" spans="1:10" ht="12">
      <c r="A82" s="102"/>
      <c r="B82" s="8" t="s">
        <v>17</v>
      </c>
      <c r="C82" s="9">
        <v>95</v>
      </c>
      <c r="D82" s="9">
        <v>68</v>
      </c>
      <c r="E82" s="9"/>
      <c r="F82" s="9"/>
      <c r="G82" s="10"/>
      <c r="H82" s="10"/>
      <c r="I82" s="11">
        <f>SUM(C82*7,D82*0,H82*15)</f>
        <v>665</v>
      </c>
      <c r="J82" s="12"/>
    </row>
    <row r="83" spans="1:10" ht="12">
      <c r="A83" s="102"/>
      <c r="B83" s="18" t="s">
        <v>20</v>
      </c>
      <c r="C83" s="19">
        <f aca="true" t="shared" si="13" ref="C83:H83">SUM(C78:C82)</f>
        <v>961</v>
      </c>
      <c r="D83" s="19">
        <f t="shared" si="13"/>
        <v>450</v>
      </c>
      <c r="E83" s="19">
        <f t="shared" si="13"/>
        <v>0</v>
      </c>
      <c r="F83" s="19">
        <f t="shared" si="13"/>
        <v>0</v>
      </c>
      <c r="G83" s="19">
        <f t="shared" si="13"/>
        <v>0</v>
      </c>
      <c r="H83" s="19">
        <f t="shared" si="13"/>
        <v>0</v>
      </c>
      <c r="I83" s="19"/>
      <c r="J83" s="20">
        <f>SUM(I78:I82)</f>
        <v>6727</v>
      </c>
    </row>
    <row r="84" spans="1:10" ht="12">
      <c r="A84" s="102">
        <v>41957</v>
      </c>
      <c r="B84" s="8" t="s">
        <v>14</v>
      </c>
      <c r="C84" s="9">
        <v>338</v>
      </c>
      <c r="D84" s="9">
        <v>175</v>
      </c>
      <c r="E84" s="9"/>
      <c r="F84" s="9"/>
      <c r="G84" s="10"/>
      <c r="H84" s="10"/>
      <c r="I84" s="11">
        <f>SUM(C84*7,D84*0,H84*15)</f>
        <v>2366</v>
      </c>
      <c r="J84" s="45"/>
    </row>
    <row r="85" spans="1:10" ht="12">
      <c r="A85" s="102"/>
      <c r="B85" s="8" t="s">
        <v>15</v>
      </c>
      <c r="C85" s="9">
        <v>285</v>
      </c>
      <c r="D85" s="9">
        <v>80</v>
      </c>
      <c r="E85" s="9"/>
      <c r="F85" s="9"/>
      <c r="G85" s="10"/>
      <c r="H85" s="10"/>
      <c r="I85" s="11">
        <f>SUM(C85*7,D85*0,H85*15)</f>
        <v>1995</v>
      </c>
      <c r="J85" s="12"/>
    </row>
    <row r="86" spans="1:10" ht="12">
      <c r="A86" s="102"/>
      <c r="B86" s="8">
        <v>920</v>
      </c>
      <c r="C86" s="9">
        <v>199</v>
      </c>
      <c r="D86" s="9">
        <v>11</v>
      </c>
      <c r="E86" s="9"/>
      <c r="F86" s="9"/>
      <c r="G86" s="10"/>
      <c r="H86" s="10"/>
      <c r="I86" s="11">
        <f>SUM(C86*7,D86*0,H86*15)</f>
        <v>1393</v>
      </c>
      <c r="J86" s="12"/>
    </row>
    <row r="87" spans="1:10" ht="12">
      <c r="A87" s="102"/>
      <c r="B87" s="8" t="s">
        <v>56</v>
      </c>
      <c r="C87" s="9">
        <v>177</v>
      </c>
      <c r="D87" s="9">
        <v>8</v>
      </c>
      <c r="E87" s="9"/>
      <c r="F87" s="9"/>
      <c r="G87" s="10"/>
      <c r="H87" s="10"/>
      <c r="I87" s="11">
        <f>SUM(C87*7,D87*0,H87*15)</f>
        <v>1239</v>
      </c>
      <c r="J87" s="12"/>
    </row>
    <row r="88" spans="1:10" ht="12">
      <c r="A88" s="102"/>
      <c r="B88" s="8" t="s">
        <v>17</v>
      </c>
      <c r="C88" s="9">
        <v>116</v>
      </c>
      <c r="D88" s="9">
        <v>10</v>
      </c>
      <c r="E88" s="9"/>
      <c r="F88" s="9"/>
      <c r="G88" s="10"/>
      <c r="H88" s="10"/>
      <c r="I88" s="11">
        <f>SUM(C88*7,D88*0,H88*15)</f>
        <v>812</v>
      </c>
      <c r="J88" s="12"/>
    </row>
    <row r="89" spans="1:10" ht="12">
      <c r="A89" s="102"/>
      <c r="B89" s="18" t="s">
        <v>20</v>
      </c>
      <c r="C89" s="19">
        <f aca="true" t="shared" si="14" ref="C89:H89">SUM(C84:C88)</f>
        <v>1115</v>
      </c>
      <c r="D89" s="19">
        <f t="shared" si="14"/>
        <v>284</v>
      </c>
      <c r="E89" s="19">
        <f t="shared" si="14"/>
        <v>0</v>
      </c>
      <c r="F89" s="19">
        <f t="shared" si="14"/>
        <v>0</v>
      </c>
      <c r="G89" s="19">
        <f t="shared" si="14"/>
        <v>0</v>
      </c>
      <c r="H89" s="19">
        <f t="shared" si="14"/>
        <v>0</v>
      </c>
      <c r="I89" s="19"/>
      <c r="J89" s="20">
        <f>SUM(I84:I88)</f>
        <v>7805</v>
      </c>
    </row>
    <row r="90" spans="1:10" ht="12">
      <c r="A90" s="102">
        <v>41958</v>
      </c>
      <c r="B90" s="8" t="s">
        <v>14</v>
      </c>
      <c r="C90" s="9">
        <v>496</v>
      </c>
      <c r="D90" s="9"/>
      <c r="E90" s="9"/>
      <c r="F90" s="9"/>
      <c r="G90" s="10"/>
      <c r="H90" s="10"/>
      <c r="I90" s="11">
        <f>SUM(C90*7,D90*0,H90*15)</f>
        <v>3472</v>
      </c>
      <c r="J90" s="45"/>
    </row>
    <row r="91" spans="1:11" ht="12">
      <c r="A91" s="102"/>
      <c r="B91" s="8" t="s">
        <v>15</v>
      </c>
      <c r="C91" s="9">
        <v>533</v>
      </c>
      <c r="D91" s="9">
        <v>73</v>
      </c>
      <c r="E91" s="9"/>
      <c r="F91" s="9"/>
      <c r="G91" s="10"/>
      <c r="H91" s="10"/>
      <c r="I91" s="11">
        <f>SUM(C91*7,D91*0,H91*15)</f>
        <v>3731</v>
      </c>
      <c r="J91" s="12"/>
      <c r="K91" s="43"/>
    </row>
    <row r="92" spans="1:10" ht="12">
      <c r="A92" s="102"/>
      <c r="B92" s="8">
        <v>920</v>
      </c>
      <c r="C92" s="9">
        <v>315</v>
      </c>
      <c r="D92" s="9">
        <v>40</v>
      </c>
      <c r="E92" s="9"/>
      <c r="F92" s="9"/>
      <c r="G92" s="10"/>
      <c r="H92" s="10"/>
      <c r="I92" s="11">
        <f>SUM(C92*7,D92*0,H92*15)</f>
        <v>2205</v>
      </c>
      <c r="J92" s="12"/>
    </row>
    <row r="93" spans="1:10" ht="12">
      <c r="A93" s="102"/>
      <c r="B93" s="8" t="s">
        <v>56</v>
      </c>
      <c r="C93" s="9">
        <v>303</v>
      </c>
      <c r="D93" s="9">
        <v>13</v>
      </c>
      <c r="E93" s="9"/>
      <c r="F93" s="9"/>
      <c r="G93" s="10"/>
      <c r="H93" s="10"/>
      <c r="I93" s="11">
        <f>SUM(C93*7,D93*0,H93*15)</f>
        <v>2121</v>
      </c>
      <c r="J93" s="12"/>
    </row>
    <row r="94" spans="1:10" ht="12">
      <c r="A94" s="102"/>
      <c r="B94" s="8" t="s">
        <v>17</v>
      </c>
      <c r="C94" s="9">
        <v>239</v>
      </c>
      <c r="D94" s="9">
        <v>41</v>
      </c>
      <c r="E94" s="9"/>
      <c r="F94" s="9"/>
      <c r="G94" s="10"/>
      <c r="H94" s="10"/>
      <c r="I94" s="11">
        <f>SUM(C94*7,D94*0,H94*15)</f>
        <v>1673</v>
      </c>
      <c r="J94" s="12"/>
    </row>
    <row r="95" spans="1:10" ht="12">
      <c r="A95" s="102"/>
      <c r="B95" s="18" t="s">
        <v>20</v>
      </c>
      <c r="C95" s="19">
        <f aca="true" t="shared" si="15" ref="C95:H95">SUM(C90:C94)</f>
        <v>1886</v>
      </c>
      <c r="D95" s="19">
        <f t="shared" si="15"/>
        <v>167</v>
      </c>
      <c r="E95" s="19">
        <f t="shared" si="15"/>
        <v>0</v>
      </c>
      <c r="F95" s="19">
        <f t="shared" si="15"/>
        <v>0</v>
      </c>
      <c r="G95" s="19">
        <f t="shared" si="15"/>
        <v>0</v>
      </c>
      <c r="H95" s="19">
        <f t="shared" si="15"/>
        <v>0</v>
      </c>
      <c r="I95" s="19"/>
      <c r="J95" s="20">
        <f>SUM(I90:I94)</f>
        <v>13202</v>
      </c>
    </row>
    <row r="96" spans="1:10" ht="12">
      <c r="A96" s="102">
        <v>41959</v>
      </c>
      <c r="B96" s="8" t="s">
        <v>14</v>
      </c>
      <c r="C96" s="9">
        <v>859</v>
      </c>
      <c r="D96" s="9">
        <v>103</v>
      </c>
      <c r="E96" s="9"/>
      <c r="F96" s="9"/>
      <c r="G96" s="10"/>
      <c r="H96" s="10"/>
      <c r="I96" s="11">
        <f>SUM(C96*7,D96*0,H96*15)</f>
        <v>6013</v>
      </c>
      <c r="J96" s="45"/>
    </row>
    <row r="97" spans="1:10" ht="12">
      <c r="A97" s="102"/>
      <c r="B97" s="8" t="s">
        <v>15</v>
      </c>
      <c r="C97" s="9">
        <v>646</v>
      </c>
      <c r="D97" s="9">
        <v>81</v>
      </c>
      <c r="E97" s="9"/>
      <c r="F97" s="9"/>
      <c r="G97" s="10"/>
      <c r="H97" s="10"/>
      <c r="I97" s="11">
        <f>SUM(C97*7,D97*0,H97*15)</f>
        <v>4522</v>
      </c>
      <c r="J97" s="12"/>
    </row>
    <row r="98" spans="1:10" ht="12">
      <c r="A98" s="102"/>
      <c r="B98" s="8">
        <v>920</v>
      </c>
      <c r="C98" s="9">
        <v>525</v>
      </c>
      <c r="D98" s="9">
        <v>47</v>
      </c>
      <c r="E98" s="9"/>
      <c r="F98" s="9"/>
      <c r="G98" s="10"/>
      <c r="H98" s="10"/>
      <c r="I98" s="11">
        <f>SUM(C98*7,D98*0,H98*15)</f>
        <v>3675</v>
      </c>
      <c r="J98" s="12"/>
    </row>
    <row r="99" spans="1:10" ht="12">
      <c r="A99" s="102"/>
      <c r="B99" s="8" t="s">
        <v>56</v>
      </c>
      <c r="C99" s="9">
        <v>211</v>
      </c>
      <c r="D99" s="9">
        <v>0</v>
      </c>
      <c r="E99" s="9"/>
      <c r="F99" s="9"/>
      <c r="G99" s="10"/>
      <c r="H99" s="10"/>
      <c r="I99" s="11">
        <f>SUM(C99*7,D99*0,H99*15)</f>
        <v>1477</v>
      </c>
      <c r="J99" s="12"/>
    </row>
    <row r="100" spans="1:10" ht="12">
      <c r="A100" s="102"/>
      <c r="B100" s="8" t="s">
        <v>17</v>
      </c>
      <c r="C100" s="9">
        <v>291</v>
      </c>
      <c r="D100" s="9">
        <v>51</v>
      </c>
      <c r="E100" s="9"/>
      <c r="F100" s="9"/>
      <c r="G100" s="10"/>
      <c r="H100" s="10"/>
      <c r="I100" s="11">
        <f>SUM(C100*7,D100*0,H100*15)</f>
        <v>2037</v>
      </c>
      <c r="J100" s="12"/>
    </row>
    <row r="101" spans="1:10" ht="12">
      <c r="A101" s="102"/>
      <c r="B101" s="18" t="s">
        <v>20</v>
      </c>
      <c r="C101" s="19">
        <f aca="true" t="shared" si="16" ref="C101:H101">SUM(C96:C100)</f>
        <v>2532</v>
      </c>
      <c r="D101" s="19">
        <f t="shared" si="16"/>
        <v>282</v>
      </c>
      <c r="E101" s="19">
        <f t="shared" si="16"/>
        <v>0</v>
      </c>
      <c r="F101" s="19">
        <f t="shared" si="16"/>
        <v>0</v>
      </c>
      <c r="G101" s="19">
        <f t="shared" si="16"/>
        <v>0</v>
      </c>
      <c r="H101" s="19">
        <f t="shared" si="16"/>
        <v>0</v>
      </c>
      <c r="I101" s="19"/>
      <c r="J101" s="20">
        <f>SUM(I96:I100)</f>
        <v>17724</v>
      </c>
    </row>
    <row r="102" spans="1:10" ht="12">
      <c r="A102" s="103" t="s">
        <v>22</v>
      </c>
      <c r="B102" s="103">
        <v>920</v>
      </c>
      <c r="C102" s="21">
        <f>SUM(C101,C95,C89,C83,C77,C71,C65)</f>
        <v>9157</v>
      </c>
      <c r="D102" s="21">
        <f>SUM(D101,D95,D89,D83,D77,D71,D65)</f>
        <v>2326</v>
      </c>
      <c r="E102" s="21">
        <f>SUM(E101,E95,E89,E83,E77)</f>
        <v>0</v>
      </c>
      <c r="F102" s="21">
        <f>SUM(F101,F95,F89,F83,F77)</f>
        <v>0</v>
      </c>
      <c r="G102" s="21">
        <f>SUM(G101,G95,G89,G83,G77)</f>
        <v>0</v>
      </c>
      <c r="H102" s="21">
        <f>SUM(H101,H95,H89,H83,H77)</f>
        <v>0</v>
      </c>
      <c r="I102" s="21"/>
      <c r="J102" s="21">
        <f>SUM(J65,J71,J77,J83,J89,J95,J101)</f>
        <v>64099</v>
      </c>
    </row>
    <row r="103" spans="1:10" ht="12">
      <c r="A103" s="102">
        <v>41960</v>
      </c>
      <c r="B103" s="8" t="s">
        <v>14</v>
      </c>
      <c r="C103" s="9">
        <v>183</v>
      </c>
      <c r="D103" s="9">
        <v>24</v>
      </c>
      <c r="E103" s="9"/>
      <c r="F103" s="9"/>
      <c r="G103" s="10"/>
      <c r="H103" s="10"/>
      <c r="I103" s="11">
        <f>SUM(C103*7,D103*0,H103*15)</f>
        <v>1281</v>
      </c>
      <c r="J103" s="45"/>
    </row>
    <row r="104" spans="1:10" ht="12">
      <c r="A104" s="102"/>
      <c r="B104" s="8" t="s">
        <v>15</v>
      </c>
      <c r="C104" s="9">
        <v>243</v>
      </c>
      <c r="D104" s="9">
        <v>58</v>
      </c>
      <c r="E104" s="9"/>
      <c r="F104" s="9"/>
      <c r="G104" s="10"/>
      <c r="H104" s="10"/>
      <c r="I104" s="11">
        <f>SUM(C104*7,D104*0,H104*15)</f>
        <v>1701</v>
      </c>
      <c r="J104" s="12"/>
    </row>
    <row r="105" spans="1:10" ht="12">
      <c r="A105" s="102"/>
      <c r="B105" s="8">
        <v>920</v>
      </c>
      <c r="C105" s="9">
        <v>155</v>
      </c>
      <c r="D105" s="9">
        <v>20</v>
      </c>
      <c r="E105" s="9"/>
      <c r="F105" s="9"/>
      <c r="G105" s="10"/>
      <c r="H105" s="10"/>
      <c r="I105" s="11">
        <f>SUM(C105*7,D105*0,H105*15)</f>
        <v>1085</v>
      </c>
      <c r="J105" s="12"/>
    </row>
    <row r="106" spans="1:10" ht="12">
      <c r="A106" s="102"/>
      <c r="B106" s="8" t="s">
        <v>56</v>
      </c>
      <c r="C106" s="9">
        <v>135</v>
      </c>
      <c r="D106" s="9">
        <v>18</v>
      </c>
      <c r="E106" s="9"/>
      <c r="F106" s="9"/>
      <c r="G106" s="10"/>
      <c r="H106" s="10"/>
      <c r="I106" s="11">
        <f>SUM(C106*7,D106*0,H106*15)</f>
        <v>945</v>
      </c>
      <c r="J106" s="12"/>
    </row>
    <row r="107" spans="1:10" ht="12">
      <c r="A107" s="102"/>
      <c r="B107" s="8" t="s">
        <v>17</v>
      </c>
      <c r="C107" s="9">
        <v>85</v>
      </c>
      <c r="D107" s="9">
        <v>21</v>
      </c>
      <c r="E107" s="9"/>
      <c r="F107" s="9"/>
      <c r="G107" s="10"/>
      <c r="H107" s="10"/>
      <c r="I107" s="11">
        <f>SUM(C107*7,D107*0,H107*15)</f>
        <v>595</v>
      </c>
      <c r="J107" s="12"/>
    </row>
    <row r="108" spans="1:10" ht="12">
      <c r="A108" s="102"/>
      <c r="B108" s="18" t="s">
        <v>20</v>
      </c>
      <c r="C108" s="19">
        <f aca="true" t="shared" si="17" ref="C108:H108">SUM(C103:C107)</f>
        <v>801</v>
      </c>
      <c r="D108" s="19">
        <f t="shared" si="17"/>
        <v>141</v>
      </c>
      <c r="E108" s="19">
        <f t="shared" si="17"/>
        <v>0</v>
      </c>
      <c r="F108" s="19">
        <f t="shared" si="17"/>
        <v>0</v>
      </c>
      <c r="G108" s="19">
        <f t="shared" si="17"/>
        <v>0</v>
      </c>
      <c r="H108" s="19">
        <f t="shared" si="17"/>
        <v>0</v>
      </c>
      <c r="I108" s="19"/>
      <c r="J108" s="20">
        <f>SUM(I103:I107)</f>
        <v>5607</v>
      </c>
    </row>
    <row r="109" spans="1:10" ht="12">
      <c r="A109" s="102">
        <v>41961</v>
      </c>
      <c r="B109" s="8" t="s">
        <v>14</v>
      </c>
      <c r="C109" s="9">
        <v>278</v>
      </c>
      <c r="D109" s="9">
        <v>58</v>
      </c>
      <c r="E109" s="9"/>
      <c r="F109" s="9"/>
      <c r="G109" s="10"/>
      <c r="H109" s="10"/>
      <c r="I109" s="11">
        <f>SUM(C109*7,D109*0,H109*15)</f>
        <v>1946</v>
      </c>
      <c r="J109" s="45"/>
    </row>
    <row r="110" spans="1:10" ht="12">
      <c r="A110" s="102"/>
      <c r="B110" s="8" t="s">
        <v>15</v>
      </c>
      <c r="C110" s="9">
        <v>275</v>
      </c>
      <c r="D110" s="9">
        <v>212</v>
      </c>
      <c r="E110" s="9"/>
      <c r="F110" s="9"/>
      <c r="G110" s="10"/>
      <c r="H110" s="10"/>
      <c r="I110" s="11">
        <f>SUM(C110*7,D110*0,H110*15)</f>
        <v>1925</v>
      </c>
      <c r="J110" s="12"/>
    </row>
    <row r="111" spans="1:10" ht="12">
      <c r="A111" s="102"/>
      <c r="B111" s="8">
        <v>920</v>
      </c>
      <c r="C111" s="9">
        <v>167</v>
      </c>
      <c r="D111" s="9">
        <v>42</v>
      </c>
      <c r="E111" s="9"/>
      <c r="F111" s="9"/>
      <c r="G111" s="10"/>
      <c r="H111" s="10"/>
      <c r="I111" s="11">
        <f>SUM(C111*7,D111*0,H111*15)</f>
        <v>1169</v>
      </c>
      <c r="J111" s="12"/>
    </row>
    <row r="112" spans="1:10" ht="12">
      <c r="A112" s="102"/>
      <c r="B112" s="8" t="s">
        <v>56</v>
      </c>
      <c r="C112" s="9">
        <v>226</v>
      </c>
      <c r="D112" s="9">
        <v>12</v>
      </c>
      <c r="E112" s="9"/>
      <c r="F112" s="9"/>
      <c r="G112" s="10"/>
      <c r="H112" s="10"/>
      <c r="I112" s="11">
        <f>SUM(C112*7,D112*0,H112*15)</f>
        <v>1582</v>
      </c>
      <c r="J112" s="12"/>
    </row>
    <row r="113" spans="1:10" ht="12">
      <c r="A113" s="102"/>
      <c r="B113" s="8" t="s">
        <v>17</v>
      </c>
      <c r="C113" s="9">
        <v>110</v>
      </c>
      <c r="D113" s="9">
        <v>60</v>
      </c>
      <c r="E113" s="9"/>
      <c r="F113" s="9"/>
      <c r="G113" s="10"/>
      <c r="H113" s="10"/>
      <c r="I113" s="11">
        <f>SUM(C113*7,D113*0,H113*15)</f>
        <v>770</v>
      </c>
      <c r="J113" s="12"/>
    </row>
    <row r="114" spans="1:10" ht="12">
      <c r="A114" s="102"/>
      <c r="B114" s="18" t="s">
        <v>20</v>
      </c>
      <c r="C114" s="19">
        <f aca="true" t="shared" si="18" ref="C114:H114">SUM(C109:C113)</f>
        <v>1056</v>
      </c>
      <c r="D114" s="19">
        <f t="shared" si="18"/>
        <v>384</v>
      </c>
      <c r="E114" s="19">
        <f t="shared" si="18"/>
        <v>0</v>
      </c>
      <c r="F114" s="19">
        <f t="shared" si="18"/>
        <v>0</v>
      </c>
      <c r="G114" s="19">
        <f t="shared" si="18"/>
        <v>0</v>
      </c>
      <c r="H114" s="19">
        <f t="shared" si="18"/>
        <v>0</v>
      </c>
      <c r="I114" s="19"/>
      <c r="J114" s="20">
        <f>SUM(I109:I113)</f>
        <v>7392</v>
      </c>
    </row>
    <row r="115" spans="1:10" ht="12">
      <c r="A115" s="102">
        <v>41962</v>
      </c>
      <c r="B115" s="8" t="s">
        <v>14</v>
      </c>
      <c r="C115" s="9">
        <v>192</v>
      </c>
      <c r="D115" s="9">
        <v>104</v>
      </c>
      <c r="E115" s="9"/>
      <c r="F115" s="9"/>
      <c r="G115" s="10"/>
      <c r="H115" s="10"/>
      <c r="I115" s="11">
        <f>SUM(C115*7,D115*0,H115*15)</f>
        <v>1344</v>
      </c>
      <c r="J115" s="45"/>
    </row>
    <row r="116" spans="1:10" ht="12">
      <c r="A116" s="102"/>
      <c r="B116" s="8" t="s">
        <v>15</v>
      </c>
      <c r="C116" s="9">
        <v>372</v>
      </c>
      <c r="D116" s="9">
        <v>159</v>
      </c>
      <c r="E116" s="9"/>
      <c r="F116" s="9"/>
      <c r="G116" s="10"/>
      <c r="H116" s="10"/>
      <c r="I116" s="11">
        <f>SUM(C116*7,D116*0,H116*15)</f>
        <v>2604</v>
      </c>
      <c r="J116" s="12"/>
    </row>
    <row r="117" spans="1:10" ht="12">
      <c r="A117" s="102"/>
      <c r="B117" s="8">
        <v>920</v>
      </c>
      <c r="C117" s="9">
        <v>221</v>
      </c>
      <c r="D117" s="9">
        <v>48</v>
      </c>
      <c r="E117" s="9"/>
      <c r="F117" s="9"/>
      <c r="G117" s="10"/>
      <c r="H117" s="10"/>
      <c r="I117" s="11">
        <f>SUM(C117*7,D117*0,H117*15)</f>
        <v>1547</v>
      </c>
      <c r="J117" s="12"/>
    </row>
    <row r="118" spans="1:10" ht="12">
      <c r="A118" s="102"/>
      <c r="B118" s="8" t="s">
        <v>56</v>
      </c>
      <c r="C118" s="9">
        <v>195</v>
      </c>
      <c r="D118" s="9">
        <v>5</v>
      </c>
      <c r="E118" s="9"/>
      <c r="F118" s="9"/>
      <c r="G118" s="10"/>
      <c r="H118" s="10"/>
      <c r="I118" s="11">
        <f>SUM(C118*7,D118*0,H118*15)</f>
        <v>1365</v>
      </c>
      <c r="J118" s="12"/>
    </row>
    <row r="119" spans="1:10" ht="12">
      <c r="A119" s="102"/>
      <c r="B119" s="8" t="s">
        <v>17</v>
      </c>
      <c r="C119" s="9">
        <v>121</v>
      </c>
      <c r="D119" s="9">
        <v>58</v>
      </c>
      <c r="E119" s="9"/>
      <c r="F119" s="9"/>
      <c r="G119" s="10"/>
      <c r="H119" s="10"/>
      <c r="I119" s="11">
        <f>SUM(C119*7,D119*0,H119*15)</f>
        <v>847</v>
      </c>
      <c r="J119" s="12"/>
    </row>
    <row r="120" spans="1:10" ht="12">
      <c r="A120" s="102"/>
      <c r="B120" s="18" t="s">
        <v>20</v>
      </c>
      <c r="C120" s="19">
        <f aca="true" t="shared" si="19" ref="C120:H120">SUM(C115:C119)</f>
        <v>1101</v>
      </c>
      <c r="D120" s="19">
        <f t="shared" si="19"/>
        <v>374</v>
      </c>
      <c r="E120" s="19">
        <f t="shared" si="19"/>
        <v>0</v>
      </c>
      <c r="F120" s="19">
        <f t="shared" si="19"/>
        <v>0</v>
      </c>
      <c r="G120" s="19">
        <f t="shared" si="19"/>
        <v>0</v>
      </c>
      <c r="H120" s="19">
        <f t="shared" si="19"/>
        <v>0</v>
      </c>
      <c r="I120" s="19"/>
      <c r="J120" s="20">
        <f>SUM(I115:I119)</f>
        <v>7707</v>
      </c>
    </row>
    <row r="121" spans="1:10" ht="12">
      <c r="A121" s="102">
        <v>41963</v>
      </c>
      <c r="B121" s="8" t="s">
        <v>14</v>
      </c>
      <c r="C121" s="9">
        <v>1462</v>
      </c>
      <c r="D121" s="9">
        <v>63</v>
      </c>
      <c r="E121" s="9"/>
      <c r="F121" s="9"/>
      <c r="G121" s="10"/>
      <c r="H121" s="10"/>
      <c r="I121" s="11">
        <f>SUM(C121*7,D121*0,H121*15)</f>
        <v>10234</v>
      </c>
      <c r="J121" s="45"/>
    </row>
    <row r="122" spans="1:10" ht="12">
      <c r="A122" s="102"/>
      <c r="B122" s="8" t="s">
        <v>15</v>
      </c>
      <c r="C122" s="9">
        <v>1445</v>
      </c>
      <c r="D122" s="9">
        <v>287</v>
      </c>
      <c r="E122" s="9"/>
      <c r="F122" s="9"/>
      <c r="G122" s="10"/>
      <c r="H122" s="10"/>
      <c r="I122" s="11">
        <f>SUM(C122*7,D122*0,H122*15)</f>
        <v>10115</v>
      </c>
      <c r="J122" s="12"/>
    </row>
    <row r="123" spans="1:10" ht="12">
      <c r="A123" s="102"/>
      <c r="B123" s="8">
        <v>920</v>
      </c>
      <c r="C123" s="9">
        <v>1463</v>
      </c>
      <c r="D123" s="9">
        <v>148</v>
      </c>
      <c r="E123" s="9"/>
      <c r="F123" s="9"/>
      <c r="G123" s="10"/>
      <c r="H123" s="10"/>
      <c r="I123" s="11">
        <f>SUM(C123*7,D123*0,H123*15)</f>
        <v>10241</v>
      </c>
      <c r="J123" s="12"/>
    </row>
    <row r="124" spans="1:10" ht="12">
      <c r="A124" s="102"/>
      <c r="B124" s="8" t="s">
        <v>56</v>
      </c>
      <c r="C124" s="9">
        <v>0</v>
      </c>
      <c r="D124" s="9">
        <v>0</v>
      </c>
      <c r="E124" s="9"/>
      <c r="F124" s="9"/>
      <c r="G124" s="10"/>
      <c r="H124" s="10"/>
      <c r="I124" s="11">
        <f>SUM(C124*7,D124*0,H124*15)</f>
        <v>0</v>
      </c>
      <c r="J124" s="12"/>
    </row>
    <row r="125" spans="1:10" ht="12">
      <c r="A125" s="102"/>
      <c r="B125" s="8" t="s">
        <v>17</v>
      </c>
      <c r="C125" s="9">
        <v>633</v>
      </c>
      <c r="D125" s="9">
        <v>108</v>
      </c>
      <c r="E125" s="9"/>
      <c r="F125" s="9"/>
      <c r="G125" s="10"/>
      <c r="H125" s="10"/>
      <c r="I125" s="11">
        <f>SUM(C125*7,D125*0,H125*15)</f>
        <v>4431</v>
      </c>
      <c r="J125" s="12"/>
    </row>
    <row r="126" spans="1:10" ht="12">
      <c r="A126" s="102"/>
      <c r="B126" s="18" t="s">
        <v>20</v>
      </c>
      <c r="C126" s="19">
        <f aca="true" t="shared" si="20" ref="C126:H126">SUM(C121:C125)</f>
        <v>5003</v>
      </c>
      <c r="D126" s="19">
        <f t="shared" si="20"/>
        <v>606</v>
      </c>
      <c r="E126" s="19">
        <f t="shared" si="20"/>
        <v>0</v>
      </c>
      <c r="F126" s="19">
        <f t="shared" si="20"/>
        <v>0</v>
      </c>
      <c r="G126" s="19">
        <f t="shared" si="20"/>
        <v>0</v>
      </c>
      <c r="H126" s="19">
        <f t="shared" si="20"/>
        <v>0</v>
      </c>
      <c r="I126" s="19"/>
      <c r="J126" s="20">
        <f>SUM(I121:I125)</f>
        <v>35021</v>
      </c>
    </row>
    <row r="127" spans="1:10" ht="12">
      <c r="A127" s="102">
        <v>41964</v>
      </c>
      <c r="B127" s="8" t="s">
        <v>14</v>
      </c>
      <c r="C127" s="9">
        <v>728</v>
      </c>
      <c r="D127" s="9">
        <v>125</v>
      </c>
      <c r="E127" s="9"/>
      <c r="F127" s="9"/>
      <c r="G127" s="10"/>
      <c r="H127" s="10"/>
      <c r="I127" s="11">
        <f>SUM(C127*7,D127*0,H127*15)</f>
        <v>5096</v>
      </c>
      <c r="J127" s="45"/>
    </row>
    <row r="128" spans="1:10" ht="12">
      <c r="A128" s="102"/>
      <c r="B128" s="8" t="s">
        <v>15</v>
      </c>
      <c r="C128" s="9">
        <v>619</v>
      </c>
      <c r="D128" s="9">
        <v>110</v>
      </c>
      <c r="E128" s="9"/>
      <c r="F128" s="9"/>
      <c r="G128" s="10"/>
      <c r="H128" s="10"/>
      <c r="I128" s="11">
        <f>SUM(C128*7,D128*0,H128*15)</f>
        <v>4333</v>
      </c>
      <c r="J128" s="12"/>
    </row>
    <row r="129" spans="1:10" ht="12">
      <c r="A129" s="102"/>
      <c r="B129" s="8">
        <v>920</v>
      </c>
      <c r="C129" s="9">
        <v>543</v>
      </c>
      <c r="D129" s="9">
        <v>48</v>
      </c>
      <c r="E129" s="9"/>
      <c r="F129" s="9"/>
      <c r="G129" s="10"/>
      <c r="H129" s="10"/>
      <c r="I129" s="11">
        <f>SUM(C129*7,D129*0,H129*15)</f>
        <v>3801</v>
      </c>
      <c r="J129" s="12"/>
    </row>
    <row r="130" spans="1:10" ht="12">
      <c r="A130" s="102"/>
      <c r="B130" s="8" t="s">
        <v>56</v>
      </c>
      <c r="C130" s="9">
        <v>380</v>
      </c>
      <c r="D130" s="9">
        <v>17</v>
      </c>
      <c r="E130" s="9"/>
      <c r="F130" s="9"/>
      <c r="G130" s="10"/>
      <c r="H130" s="10"/>
      <c r="I130" s="11">
        <f>SUM(C130*7,D130*0,H130*15)</f>
        <v>2660</v>
      </c>
      <c r="J130" s="12"/>
    </row>
    <row r="131" spans="1:10" ht="12">
      <c r="A131" s="102"/>
      <c r="B131" s="8" t="s">
        <v>17</v>
      </c>
      <c r="C131" s="9">
        <v>336</v>
      </c>
      <c r="D131" s="9">
        <v>62</v>
      </c>
      <c r="E131" s="9"/>
      <c r="F131" s="9"/>
      <c r="G131" s="10"/>
      <c r="H131" s="10"/>
      <c r="I131" s="11">
        <f>SUM(C131*7,D131*0,H131*15)</f>
        <v>2352</v>
      </c>
      <c r="J131" s="12"/>
    </row>
    <row r="132" spans="1:10" ht="12">
      <c r="A132" s="102"/>
      <c r="B132" s="18" t="s">
        <v>20</v>
      </c>
      <c r="C132" s="19">
        <f aca="true" t="shared" si="21" ref="C132:H132">SUM(C127:C131)</f>
        <v>2606</v>
      </c>
      <c r="D132" s="19">
        <f t="shared" si="21"/>
        <v>362</v>
      </c>
      <c r="E132" s="19">
        <f t="shared" si="21"/>
        <v>0</v>
      </c>
      <c r="F132" s="19">
        <f t="shared" si="21"/>
        <v>0</v>
      </c>
      <c r="G132" s="19">
        <f t="shared" si="21"/>
        <v>0</v>
      </c>
      <c r="H132" s="19">
        <f t="shared" si="21"/>
        <v>0</v>
      </c>
      <c r="I132" s="19"/>
      <c r="J132" s="20">
        <f>SUM(I127:I131)</f>
        <v>18242</v>
      </c>
    </row>
    <row r="133" spans="1:10" ht="12">
      <c r="A133" s="102">
        <v>41965</v>
      </c>
      <c r="B133" s="8" t="s">
        <v>14</v>
      </c>
      <c r="C133" s="9">
        <v>1068</v>
      </c>
      <c r="D133" s="9">
        <v>78</v>
      </c>
      <c r="E133" s="9"/>
      <c r="F133" s="9"/>
      <c r="G133" s="10"/>
      <c r="H133" s="10"/>
      <c r="I133" s="11">
        <f>SUM(C133*7,D133*0,H133*15)</f>
        <v>7476</v>
      </c>
      <c r="J133" s="45"/>
    </row>
    <row r="134" spans="1:10" ht="12">
      <c r="A134" s="102"/>
      <c r="B134" s="8" t="s">
        <v>15</v>
      </c>
      <c r="C134" s="9">
        <v>987</v>
      </c>
      <c r="D134" s="9">
        <v>229</v>
      </c>
      <c r="E134" s="9"/>
      <c r="F134" s="9"/>
      <c r="G134" s="10"/>
      <c r="H134" s="10"/>
      <c r="I134" s="11">
        <f>SUM(C134*7,D134*0,H134*15)</f>
        <v>6909</v>
      </c>
      <c r="J134" s="12"/>
    </row>
    <row r="135" spans="1:10" ht="12">
      <c r="A135" s="102"/>
      <c r="B135" s="8">
        <v>920</v>
      </c>
      <c r="C135" s="9">
        <v>959</v>
      </c>
      <c r="D135" s="9">
        <v>67</v>
      </c>
      <c r="E135" s="9"/>
      <c r="F135" s="9"/>
      <c r="G135" s="10"/>
      <c r="H135" s="10"/>
      <c r="I135" s="11">
        <f>SUM(C135*7,D135*0,H135*15)</f>
        <v>6713</v>
      </c>
      <c r="J135" s="12"/>
    </row>
    <row r="136" spans="1:10" ht="12">
      <c r="A136" s="102"/>
      <c r="B136" s="8" t="s">
        <v>56</v>
      </c>
      <c r="C136" s="9">
        <v>430</v>
      </c>
      <c r="D136" s="9">
        <v>25</v>
      </c>
      <c r="E136" s="9"/>
      <c r="F136" s="9"/>
      <c r="G136" s="10"/>
      <c r="H136" s="10"/>
      <c r="I136" s="11">
        <f>SUM(C136*7,D136*0,H136*15)</f>
        <v>3010</v>
      </c>
      <c r="J136" s="12"/>
    </row>
    <row r="137" spans="1:10" ht="12">
      <c r="A137" s="102"/>
      <c r="B137" s="8" t="s">
        <v>17</v>
      </c>
      <c r="C137" s="9">
        <v>447</v>
      </c>
      <c r="D137" s="9">
        <v>94</v>
      </c>
      <c r="E137" s="9"/>
      <c r="F137" s="9"/>
      <c r="G137" s="10"/>
      <c r="H137" s="10"/>
      <c r="I137" s="11">
        <f>SUM(C137*7,D137*0,H137*15)</f>
        <v>3129</v>
      </c>
      <c r="J137" s="12"/>
    </row>
    <row r="138" spans="1:10" ht="12">
      <c r="A138" s="102"/>
      <c r="B138" s="18" t="s">
        <v>20</v>
      </c>
      <c r="C138" s="19">
        <f aca="true" t="shared" si="22" ref="C138:H138">SUM(C133:C137)</f>
        <v>3891</v>
      </c>
      <c r="D138" s="19">
        <f t="shared" si="22"/>
        <v>493</v>
      </c>
      <c r="E138" s="19">
        <f t="shared" si="22"/>
        <v>0</v>
      </c>
      <c r="F138" s="19">
        <f t="shared" si="22"/>
        <v>0</v>
      </c>
      <c r="G138" s="19">
        <f t="shared" si="22"/>
        <v>0</v>
      </c>
      <c r="H138" s="19">
        <f t="shared" si="22"/>
        <v>0</v>
      </c>
      <c r="I138" s="19"/>
      <c r="J138" s="20">
        <f>SUM(I133:I137)</f>
        <v>27237</v>
      </c>
    </row>
    <row r="139" spans="1:10" ht="12">
      <c r="A139" s="102">
        <v>41966</v>
      </c>
      <c r="B139" s="8" t="s">
        <v>14</v>
      </c>
      <c r="C139" s="9">
        <v>933</v>
      </c>
      <c r="D139" s="9">
        <v>76</v>
      </c>
      <c r="E139" s="9"/>
      <c r="F139" s="9"/>
      <c r="G139" s="10"/>
      <c r="H139" s="10"/>
      <c r="I139" s="11">
        <f>SUM(C139*7,D139*0,H139*15)</f>
        <v>6531</v>
      </c>
      <c r="J139" s="45"/>
    </row>
    <row r="140" spans="1:10" ht="12">
      <c r="A140" s="102"/>
      <c r="B140" s="8" t="s">
        <v>15</v>
      </c>
      <c r="C140" s="9">
        <v>469</v>
      </c>
      <c r="D140" s="9">
        <v>65</v>
      </c>
      <c r="E140" s="9"/>
      <c r="F140" s="9"/>
      <c r="G140" s="10"/>
      <c r="H140" s="10"/>
      <c r="I140" s="11">
        <f>SUM(C140*7,D140*0,H140*15)</f>
        <v>3283</v>
      </c>
      <c r="J140" s="12"/>
    </row>
    <row r="141" spans="1:10" ht="12">
      <c r="A141" s="102"/>
      <c r="B141" s="8">
        <v>920</v>
      </c>
      <c r="C141" s="9">
        <v>965</v>
      </c>
      <c r="D141" s="9">
        <v>72</v>
      </c>
      <c r="E141" s="9"/>
      <c r="F141" s="9"/>
      <c r="G141" s="10"/>
      <c r="H141" s="10"/>
      <c r="I141" s="11">
        <f>SUM(C141*7,D141*0,H141*15)</f>
        <v>6755</v>
      </c>
      <c r="J141" s="12"/>
    </row>
    <row r="142" spans="1:10" ht="12">
      <c r="A142" s="102"/>
      <c r="B142" s="8" t="s">
        <v>56</v>
      </c>
      <c r="C142" s="9">
        <v>0</v>
      </c>
      <c r="D142" s="9">
        <v>0</v>
      </c>
      <c r="E142" s="9"/>
      <c r="F142" s="9"/>
      <c r="G142" s="10"/>
      <c r="H142" s="10"/>
      <c r="I142" s="11">
        <f>SUM(C142*7,D142*0,H142*15)</f>
        <v>0</v>
      </c>
      <c r="J142" s="12"/>
    </row>
    <row r="143" spans="1:10" ht="12">
      <c r="A143" s="102"/>
      <c r="B143" s="8" t="s">
        <v>17</v>
      </c>
      <c r="C143" s="9">
        <v>343</v>
      </c>
      <c r="D143" s="9">
        <v>49</v>
      </c>
      <c r="E143" s="9"/>
      <c r="F143" s="9"/>
      <c r="G143" s="10"/>
      <c r="H143" s="10"/>
      <c r="I143" s="11">
        <f>SUM(C143*7,D143*0,H143*15)</f>
        <v>2401</v>
      </c>
      <c r="J143" s="12"/>
    </row>
    <row r="144" spans="1:10" ht="12">
      <c r="A144" s="102"/>
      <c r="B144" s="18" t="s">
        <v>20</v>
      </c>
      <c r="C144" s="19">
        <f aca="true" t="shared" si="23" ref="C144:H144">SUM(C139:C143)</f>
        <v>2710</v>
      </c>
      <c r="D144" s="19">
        <f t="shared" si="23"/>
        <v>262</v>
      </c>
      <c r="E144" s="19">
        <f t="shared" si="23"/>
        <v>0</v>
      </c>
      <c r="F144" s="19">
        <f t="shared" si="23"/>
        <v>0</v>
      </c>
      <c r="G144" s="19">
        <f t="shared" si="23"/>
        <v>0</v>
      </c>
      <c r="H144" s="19">
        <f t="shared" si="23"/>
        <v>0</v>
      </c>
      <c r="I144" s="19"/>
      <c r="J144" s="20">
        <f>SUM(I139:I143)</f>
        <v>18970</v>
      </c>
    </row>
    <row r="145" spans="1:10" ht="12">
      <c r="A145" s="103" t="s">
        <v>22</v>
      </c>
      <c r="B145" s="103">
        <v>920</v>
      </c>
      <c r="C145" s="21">
        <f>SUM(C144,C138,C132,C126,C120,C114,C108)</f>
        <v>17168</v>
      </c>
      <c r="D145" s="21">
        <f>SUM(D144,D138,D132,D126,D120,D114,D108)</f>
        <v>2622</v>
      </c>
      <c r="E145" s="21">
        <f>SUM(E144,E138,E132,E126,E120)</f>
        <v>0</v>
      </c>
      <c r="F145" s="21">
        <f>SUM(F144,F138,F132,F126,F120)</f>
        <v>0</v>
      </c>
      <c r="G145" s="21">
        <f>SUM(G144,G138,G132,G126,G120)</f>
        <v>0</v>
      </c>
      <c r="H145" s="21">
        <f>SUM(H144,H138,H132,H126,H120)</f>
        <v>0</v>
      </c>
      <c r="I145" s="21"/>
      <c r="J145" s="21">
        <f>SUM(J108,J114,J120,J126,J132,J138,J144)</f>
        <v>120176</v>
      </c>
    </row>
    <row r="146" spans="1:10" ht="12">
      <c r="A146" s="102">
        <v>41967</v>
      </c>
      <c r="B146" s="8" t="s">
        <v>14</v>
      </c>
      <c r="C146" s="9">
        <v>249</v>
      </c>
      <c r="D146" s="9">
        <v>27</v>
      </c>
      <c r="E146" s="9"/>
      <c r="F146" s="9"/>
      <c r="G146" s="10"/>
      <c r="H146" s="10"/>
      <c r="I146" s="11">
        <f>SUM(C146*7,D146*0,H146*15)</f>
        <v>1743</v>
      </c>
      <c r="J146" s="45"/>
    </row>
    <row r="147" spans="1:10" ht="12">
      <c r="A147" s="102"/>
      <c r="B147" s="8" t="s">
        <v>15</v>
      </c>
      <c r="C147" s="9">
        <v>140</v>
      </c>
      <c r="D147" s="9">
        <v>38</v>
      </c>
      <c r="E147" s="9"/>
      <c r="F147" s="9"/>
      <c r="G147" s="10"/>
      <c r="H147" s="10"/>
      <c r="I147" s="11">
        <f>SUM(C147*7,D147*0,H147*15)</f>
        <v>980</v>
      </c>
      <c r="J147" s="12"/>
    </row>
    <row r="148" spans="1:10" ht="12">
      <c r="A148" s="102"/>
      <c r="B148" s="8">
        <v>920</v>
      </c>
      <c r="C148" s="9">
        <v>164</v>
      </c>
      <c r="D148" s="9">
        <v>16</v>
      </c>
      <c r="E148" s="9"/>
      <c r="F148" s="9"/>
      <c r="G148" s="10"/>
      <c r="H148" s="10"/>
      <c r="I148" s="11">
        <f>SUM(C148*7,D148*0,H148*15)</f>
        <v>1148</v>
      </c>
      <c r="J148" s="12"/>
    </row>
    <row r="149" spans="1:10" ht="12">
      <c r="A149" s="102"/>
      <c r="B149" s="8" t="s">
        <v>56</v>
      </c>
      <c r="C149" s="9">
        <v>168</v>
      </c>
      <c r="D149" s="9">
        <v>5</v>
      </c>
      <c r="E149" s="9"/>
      <c r="F149" s="9"/>
      <c r="G149" s="10"/>
      <c r="H149" s="10"/>
      <c r="I149" s="11">
        <f>SUM(C149*7,D149*0,H149*15)</f>
        <v>1176</v>
      </c>
      <c r="J149" s="12"/>
    </row>
    <row r="150" spans="1:10" ht="12">
      <c r="A150" s="102"/>
      <c r="B150" s="8" t="s">
        <v>17</v>
      </c>
      <c r="C150" s="9">
        <v>75</v>
      </c>
      <c r="D150" s="9">
        <v>36</v>
      </c>
      <c r="E150" s="9"/>
      <c r="F150" s="9"/>
      <c r="G150" s="10"/>
      <c r="H150" s="10"/>
      <c r="I150" s="11">
        <f>SUM(C150*7,D150*0,H150*15)</f>
        <v>525</v>
      </c>
      <c r="J150" s="12"/>
    </row>
    <row r="151" spans="1:10" ht="12">
      <c r="A151" s="102"/>
      <c r="B151" s="18" t="s">
        <v>20</v>
      </c>
      <c r="C151" s="19">
        <f aca="true" t="shared" si="24" ref="C151:H151">SUM(C146:C150)</f>
        <v>796</v>
      </c>
      <c r="D151" s="19">
        <f t="shared" si="24"/>
        <v>122</v>
      </c>
      <c r="E151" s="19">
        <f t="shared" si="24"/>
        <v>0</v>
      </c>
      <c r="F151" s="19">
        <f t="shared" si="24"/>
        <v>0</v>
      </c>
      <c r="G151" s="19">
        <f t="shared" si="24"/>
        <v>0</v>
      </c>
      <c r="H151" s="19">
        <f t="shared" si="24"/>
        <v>0</v>
      </c>
      <c r="I151" s="19"/>
      <c r="J151" s="20">
        <f>SUM(I146:I150)</f>
        <v>5572</v>
      </c>
    </row>
    <row r="152" spans="1:10" ht="12">
      <c r="A152" s="102">
        <v>41968</v>
      </c>
      <c r="B152" s="8" t="s">
        <v>14</v>
      </c>
      <c r="C152" s="9">
        <v>262</v>
      </c>
      <c r="D152" s="9">
        <v>218</v>
      </c>
      <c r="E152" s="9"/>
      <c r="F152" s="9"/>
      <c r="G152" s="10"/>
      <c r="H152" s="10"/>
      <c r="I152" s="11">
        <f>SUM(C152*7,D152*0,H152*15)</f>
        <v>1834</v>
      </c>
      <c r="J152" s="45"/>
    </row>
    <row r="153" spans="1:10" ht="12">
      <c r="A153" s="102"/>
      <c r="B153" s="8" t="s">
        <v>15</v>
      </c>
      <c r="C153" s="9">
        <v>169</v>
      </c>
      <c r="D153" s="9">
        <v>224</v>
      </c>
      <c r="E153" s="9"/>
      <c r="F153" s="9"/>
      <c r="G153" s="10"/>
      <c r="H153" s="10"/>
      <c r="I153" s="11">
        <f>SUM(C153*7,D153*0,H153*15)</f>
        <v>1183</v>
      </c>
      <c r="J153" s="12"/>
    </row>
    <row r="154" spans="1:10" ht="12">
      <c r="A154" s="102"/>
      <c r="B154" s="8">
        <v>920</v>
      </c>
      <c r="C154" s="9">
        <v>192</v>
      </c>
      <c r="D154" s="9">
        <v>14</v>
      </c>
      <c r="E154" s="9"/>
      <c r="F154" s="9"/>
      <c r="G154" s="10"/>
      <c r="H154" s="10"/>
      <c r="I154" s="11">
        <f>SUM(C154*7,D154*0,H154*15)</f>
        <v>1344</v>
      </c>
      <c r="J154" s="12"/>
    </row>
    <row r="155" spans="1:10" ht="12">
      <c r="A155" s="102"/>
      <c r="B155" s="8" t="s">
        <v>56</v>
      </c>
      <c r="C155" s="9">
        <v>174</v>
      </c>
      <c r="D155" s="9">
        <v>18</v>
      </c>
      <c r="E155" s="9"/>
      <c r="F155" s="9"/>
      <c r="G155" s="10"/>
      <c r="H155" s="10"/>
      <c r="I155" s="11">
        <f>SUM(C155*7,D155*0,H155*15)</f>
        <v>1218</v>
      </c>
      <c r="J155" s="12"/>
    </row>
    <row r="156" spans="1:10" ht="12">
      <c r="A156" s="102"/>
      <c r="B156" s="8" t="s">
        <v>17</v>
      </c>
      <c r="C156" s="9">
        <v>142</v>
      </c>
      <c r="D156" s="9">
        <v>40</v>
      </c>
      <c r="E156" s="9"/>
      <c r="F156" s="9"/>
      <c r="G156" s="10"/>
      <c r="H156" s="10"/>
      <c r="I156" s="11">
        <f>SUM(C156*7,D156*0,H156*15)</f>
        <v>994</v>
      </c>
      <c r="J156" s="12"/>
    </row>
    <row r="157" spans="1:10" ht="12">
      <c r="A157" s="102"/>
      <c r="B157" s="18" t="s">
        <v>20</v>
      </c>
      <c r="C157" s="19">
        <f aca="true" t="shared" si="25" ref="C157:H157">SUM(C152:C156)</f>
        <v>939</v>
      </c>
      <c r="D157" s="19">
        <f t="shared" si="25"/>
        <v>514</v>
      </c>
      <c r="E157" s="19">
        <f t="shared" si="25"/>
        <v>0</v>
      </c>
      <c r="F157" s="19">
        <f t="shared" si="25"/>
        <v>0</v>
      </c>
      <c r="G157" s="19">
        <f t="shared" si="25"/>
        <v>0</v>
      </c>
      <c r="H157" s="19">
        <f t="shared" si="25"/>
        <v>0</v>
      </c>
      <c r="I157" s="19"/>
      <c r="J157" s="20">
        <f>SUM(I152:I156)</f>
        <v>6573</v>
      </c>
    </row>
    <row r="158" spans="1:10" ht="12">
      <c r="A158" s="102">
        <v>41969</v>
      </c>
      <c r="B158" s="8" t="s">
        <v>14</v>
      </c>
      <c r="C158" s="9">
        <v>230</v>
      </c>
      <c r="D158" s="9">
        <v>349</v>
      </c>
      <c r="E158" s="9"/>
      <c r="F158" s="9"/>
      <c r="G158" s="10"/>
      <c r="H158" s="10"/>
      <c r="I158" s="11">
        <f>SUM(C158*7,D158*0,H158*15)</f>
        <v>1610</v>
      </c>
      <c r="J158" s="45"/>
    </row>
    <row r="159" spans="1:10" ht="12">
      <c r="A159" s="102"/>
      <c r="B159" s="8" t="s">
        <v>15</v>
      </c>
      <c r="C159" s="9">
        <v>196</v>
      </c>
      <c r="D159" s="9">
        <v>25</v>
      </c>
      <c r="E159" s="9"/>
      <c r="F159" s="9"/>
      <c r="G159" s="10"/>
      <c r="H159" s="10"/>
      <c r="I159" s="11">
        <f>SUM(C159*7,D159*0,H159*15)</f>
        <v>1372</v>
      </c>
      <c r="J159" s="12"/>
    </row>
    <row r="160" spans="1:10" ht="12">
      <c r="A160" s="102"/>
      <c r="B160" s="8">
        <v>920</v>
      </c>
      <c r="C160" s="9">
        <v>202</v>
      </c>
      <c r="D160" s="9">
        <v>27</v>
      </c>
      <c r="E160" s="9"/>
      <c r="F160" s="9"/>
      <c r="G160" s="10"/>
      <c r="H160" s="10"/>
      <c r="I160" s="11">
        <f>SUM(C160*7,D160*0,H160*15)</f>
        <v>1414</v>
      </c>
      <c r="J160" s="12"/>
    </row>
    <row r="161" spans="1:10" ht="12">
      <c r="A161" s="102"/>
      <c r="B161" s="8" t="s">
        <v>56</v>
      </c>
      <c r="C161" s="9">
        <v>115</v>
      </c>
      <c r="D161" s="9">
        <v>0</v>
      </c>
      <c r="E161" s="9"/>
      <c r="F161" s="9"/>
      <c r="G161" s="10"/>
      <c r="H161" s="10"/>
      <c r="I161" s="11">
        <f>SUM(C161*7,D161*0,H161*15)</f>
        <v>805</v>
      </c>
      <c r="J161" s="12"/>
    </row>
    <row r="162" spans="1:10" ht="12">
      <c r="A162" s="102"/>
      <c r="B162" s="8" t="s">
        <v>17</v>
      </c>
      <c r="C162" s="9">
        <v>97</v>
      </c>
      <c r="D162" s="9">
        <v>40</v>
      </c>
      <c r="E162" s="9"/>
      <c r="F162" s="9"/>
      <c r="G162" s="10"/>
      <c r="H162" s="10"/>
      <c r="I162" s="11">
        <f>SUM(C162*7,D162*0,H162*15)</f>
        <v>679</v>
      </c>
      <c r="J162" s="12"/>
    </row>
    <row r="163" spans="1:10" ht="12">
      <c r="A163" s="102"/>
      <c r="B163" s="18" t="s">
        <v>20</v>
      </c>
      <c r="C163" s="19">
        <f aca="true" t="shared" si="26" ref="C163:H163">SUM(C158:C162)</f>
        <v>840</v>
      </c>
      <c r="D163" s="19">
        <f t="shared" si="26"/>
        <v>441</v>
      </c>
      <c r="E163" s="19">
        <f t="shared" si="26"/>
        <v>0</v>
      </c>
      <c r="F163" s="19">
        <f t="shared" si="26"/>
        <v>0</v>
      </c>
      <c r="G163" s="19">
        <f t="shared" si="26"/>
        <v>0</v>
      </c>
      <c r="H163" s="19">
        <f t="shared" si="26"/>
        <v>0</v>
      </c>
      <c r="I163" s="19"/>
      <c r="J163" s="20">
        <f>SUM(I158:I162)</f>
        <v>5880</v>
      </c>
    </row>
    <row r="164" spans="1:10" ht="12">
      <c r="A164" s="102">
        <v>41970</v>
      </c>
      <c r="B164" s="8" t="s">
        <v>14</v>
      </c>
      <c r="C164" s="9">
        <v>257</v>
      </c>
      <c r="D164" s="9">
        <v>189</v>
      </c>
      <c r="E164" s="9"/>
      <c r="F164" s="9"/>
      <c r="G164" s="10"/>
      <c r="H164" s="10"/>
      <c r="I164" s="11">
        <f>SUM(C164*7,D164*0,H164*15)</f>
        <v>1799</v>
      </c>
      <c r="J164" s="45"/>
    </row>
    <row r="165" spans="1:10" ht="12">
      <c r="A165" s="102"/>
      <c r="B165" s="8" t="s">
        <v>15</v>
      </c>
      <c r="C165" s="9">
        <v>320</v>
      </c>
      <c r="D165" s="9">
        <v>209</v>
      </c>
      <c r="E165" s="9"/>
      <c r="F165" s="9"/>
      <c r="G165" s="10"/>
      <c r="H165" s="10"/>
      <c r="I165" s="11">
        <f>SUM(C165*7,D165*0,H165*15)</f>
        <v>2240</v>
      </c>
      <c r="J165" s="12"/>
    </row>
    <row r="166" spans="1:10" ht="12">
      <c r="A166" s="102"/>
      <c r="B166" s="8">
        <v>920</v>
      </c>
      <c r="C166" s="9">
        <v>339</v>
      </c>
      <c r="D166" s="9">
        <v>38</v>
      </c>
      <c r="E166" s="9"/>
      <c r="F166" s="9"/>
      <c r="G166" s="10"/>
      <c r="H166" s="10"/>
      <c r="I166" s="11">
        <f>SUM(C166*7,D166*0,H166*15)</f>
        <v>2373</v>
      </c>
      <c r="J166" s="12"/>
    </row>
    <row r="167" spans="1:10" ht="12">
      <c r="A167" s="102"/>
      <c r="B167" s="8" t="s">
        <v>56</v>
      </c>
      <c r="C167" s="9">
        <v>109</v>
      </c>
      <c r="D167" s="9">
        <v>30</v>
      </c>
      <c r="E167" s="9"/>
      <c r="F167" s="9"/>
      <c r="G167" s="10"/>
      <c r="H167" s="10"/>
      <c r="I167" s="11">
        <f>SUM(C167*7,D167*0,H167*15)</f>
        <v>763</v>
      </c>
      <c r="J167" s="12"/>
    </row>
    <row r="168" spans="1:10" ht="12">
      <c r="A168" s="102"/>
      <c r="B168" s="8" t="s">
        <v>17</v>
      </c>
      <c r="C168" s="9"/>
      <c r="D168" s="9"/>
      <c r="E168" s="9"/>
      <c r="F168" s="9"/>
      <c r="G168" s="10"/>
      <c r="H168" s="10"/>
      <c r="I168" s="11">
        <f>SUM(C168*7,D168*0,H168*15)</f>
        <v>0</v>
      </c>
      <c r="J168" s="12"/>
    </row>
    <row r="169" spans="1:10" ht="12">
      <c r="A169" s="102"/>
      <c r="B169" s="18" t="s">
        <v>20</v>
      </c>
      <c r="C169" s="19">
        <f aca="true" t="shared" si="27" ref="C169:H169">SUM(C164:C168)</f>
        <v>1025</v>
      </c>
      <c r="D169" s="19">
        <f t="shared" si="27"/>
        <v>466</v>
      </c>
      <c r="E169" s="19">
        <f t="shared" si="27"/>
        <v>0</v>
      </c>
      <c r="F169" s="19">
        <f t="shared" si="27"/>
        <v>0</v>
      </c>
      <c r="G169" s="19">
        <f t="shared" si="27"/>
        <v>0</v>
      </c>
      <c r="H169" s="19">
        <f t="shared" si="27"/>
        <v>0</v>
      </c>
      <c r="I169" s="19"/>
      <c r="J169" s="20">
        <f>SUM(I164:I168)</f>
        <v>7175</v>
      </c>
    </row>
    <row r="170" spans="1:10" ht="12">
      <c r="A170" s="102">
        <v>41971</v>
      </c>
      <c r="B170" s="8" t="s">
        <v>14</v>
      </c>
      <c r="C170" s="9">
        <v>232</v>
      </c>
      <c r="D170" s="9">
        <v>33</v>
      </c>
      <c r="E170" s="9"/>
      <c r="F170" s="9"/>
      <c r="G170" s="10"/>
      <c r="H170" s="10"/>
      <c r="I170" s="11">
        <f>SUM(C170*7,D170*0,H170*15)</f>
        <v>1624</v>
      </c>
      <c r="J170" s="45"/>
    </row>
    <row r="171" spans="1:10" ht="12">
      <c r="A171" s="102"/>
      <c r="B171" s="8" t="s">
        <v>15</v>
      </c>
      <c r="C171" s="9">
        <v>248</v>
      </c>
      <c r="D171" s="9">
        <v>293</v>
      </c>
      <c r="E171" s="9"/>
      <c r="F171" s="9"/>
      <c r="G171" s="10"/>
      <c r="H171" s="10"/>
      <c r="I171" s="11">
        <f>SUM(C171*7,D171*0,H171*15)</f>
        <v>1736</v>
      </c>
      <c r="J171" s="12"/>
    </row>
    <row r="172" spans="1:10" ht="12">
      <c r="A172" s="102"/>
      <c r="B172" s="8">
        <v>920</v>
      </c>
      <c r="C172" s="9">
        <v>226</v>
      </c>
      <c r="D172" s="9">
        <v>41</v>
      </c>
      <c r="E172" s="9"/>
      <c r="F172" s="9"/>
      <c r="G172" s="10"/>
      <c r="H172" s="10"/>
      <c r="I172" s="11">
        <f>SUM(C172*7,D172*0,H172*15)</f>
        <v>1582</v>
      </c>
      <c r="J172" s="12"/>
    </row>
    <row r="173" spans="1:10" ht="12">
      <c r="A173" s="102"/>
      <c r="B173" s="8" t="s">
        <v>56</v>
      </c>
      <c r="C173" s="9">
        <v>272</v>
      </c>
      <c r="D173" s="9">
        <v>19</v>
      </c>
      <c r="E173" s="9"/>
      <c r="F173" s="9"/>
      <c r="G173" s="10"/>
      <c r="H173" s="10"/>
      <c r="I173" s="11">
        <f>SUM(C173*7,D173*0,H173*15)</f>
        <v>1904</v>
      </c>
      <c r="J173" s="12"/>
    </row>
    <row r="174" spans="1:10" ht="12">
      <c r="A174" s="102"/>
      <c r="B174" s="8" t="s">
        <v>17</v>
      </c>
      <c r="C174" s="9">
        <v>123</v>
      </c>
      <c r="D174" s="9">
        <v>26</v>
      </c>
      <c r="E174" s="9"/>
      <c r="F174" s="9"/>
      <c r="G174" s="10"/>
      <c r="H174" s="10"/>
      <c r="I174" s="11">
        <f>SUM(C174*7,D174*0,H174*15)</f>
        <v>861</v>
      </c>
      <c r="J174" s="12"/>
    </row>
    <row r="175" spans="1:10" ht="12">
      <c r="A175" s="102"/>
      <c r="B175" s="18" t="s">
        <v>20</v>
      </c>
      <c r="C175" s="19">
        <f aca="true" t="shared" si="28" ref="C175:H175">SUM(C170:C174)</f>
        <v>1101</v>
      </c>
      <c r="D175" s="19">
        <f t="shared" si="28"/>
        <v>412</v>
      </c>
      <c r="E175" s="19">
        <f t="shared" si="28"/>
        <v>0</v>
      </c>
      <c r="F175" s="19">
        <f t="shared" si="28"/>
        <v>0</v>
      </c>
      <c r="G175" s="19">
        <f t="shared" si="28"/>
        <v>0</v>
      </c>
      <c r="H175" s="19">
        <f t="shared" si="28"/>
        <v>0</v>
      </c>
      <c r="I175" s="19"/>
      <c r="J175" s="20">
        <f>SUM(I170:I174)</f>
        <v>7707</v>
      </c>
    </row>
    <row r="176" spans="1:10" ht="12">
      <c r="A176" s="102">
        <v>41972</v>
      </c>
      <c r="B176" s="8" t="s">
        <v>14</v>
      </c>
      <c r="C176" s="9">
        <v>937</v>
      </c>
      <c r="D176" s="9">
        <v>151</v>
      </c>
      <c r="E176" s="9"/>
      <c r="F176" s="9"/>
      <c r="G176" s="10"/>
      <c r="H176" s="10"/>
      <c r="I176" s="11">
        <f>SUM(C176*7,D176*0,H176*15)</f>
        <v>6559</v>
      </c>
      <c r="J176" s="45"/>
    </row>
    <row r="177" spans="1:10" ht="12">
      <c r="A177" s="102"/>
      <c r="B177" s="8" t="s">
        <v>15</v>
      </c>
      <c r="C177" s="9">
        <v>315</v>
      </c>
      <c r="D177" s="9">
        <v>89</v>
      </c>
      <c r="E177" s="9"/>
      <c r="F177" s="9"/>
      <c r="G177" s="10"/>
      <c r="H177" s="10"/>
      <c r="I177" s="11">
        <f>SUM(C177*7,D177*0,H177*15)</f>
        <v>2205</v>
      </c>
      <c r="J177" s="12"/>
    </row>
    <row r="178" spans="1:10" ht="12">
      <c r="A178" s="102"/>
      <c r="B178" s="8">
        <v>920</v>
      </c>
      <c r="C178" s="9">
        <v>538</v>
      </c>
      <c r="D178" s="9">
        <v>27</v>
      </c>
      <c r="E178" s="9"/>
      <c r="F178" s="9"/>
      <c r="G178" s="10"/>
      <c r="H178" s="10"/>
      <c r="I178" s="11">
        <f>SUM(C178*7,D178*0,H178*15)</f>
        <v>3766</v>
      </c>
      <c r="J178" s="12"/>
    </row>
    <row r="179" spans="1:10" ht="12">
      <c r="A179" s="102"/>
      <c r="B179" s="8" t="s">
        <v>56</v>
      </c>
      <c r="C179" s="9">
        <v>350</v>
      </c>
      <c r="D179" s="9">
        <v>15</v>
      </c>
      <c r="E179" s="9"/>
      <c r="F179" s="9"/>
      <c r="G179" s="10"/>
      <c r="H179" s="10"/>
      <c r="I179" s="11">
        <f>SUM(C179*7,D179*0,H179*15)</f>
        <v>2450</v>
      </c>
      <c r="J179" s="12"/>
    </row>
    <row r="180" spans="1:10" ht="12">
      <c r="A180" s="102"/>
      <c r="B180" s="8" t="s">
        <v>17</v>
      </c>
      <c r="C180" s="9">
        <v>242</v>
      </c>
      <c r="D180" s="9">
        <v>48</v>
      </c>
      <c r="E180" s="9"/>
      <c r="F180" s="9"/>
      <c r="G180" s="10"/>
      <c r="H180" s="10"/>
      <c r="I180" s="11">
        <f>SUM(C180*7,D180*0,H180*15)</f>
        <v>1694</v>
      </c>
      <c r="J180" s="12"/>
    </row>
    <row r="181" spans="1:10" ht="12">
      <c r="A181" s="102"/>
      <c r="B181" s="18" t="s">
        <v>20</v>
      </c>
      <c r="C181" s="19">
        <f aca="true" t="shared" si="29" ref="C181:H181">SUM(C176:C180)</f>
        <v>2382</v>
      </c>
      <c r="D181" s="19">
        <f t="shared" si="29"/>
        <v>330</v>
      </c>
      <c r="E181" s="19">
        <f t="shared" si="29"/>
        <v>0</v>
      </c>
      <c r="F181" s="19">
        <f t="shared" si="29"/>
        <v>0</v>
      </c>
      <c r="G181" s="19">
        <f t="shared" si="29"/>
        <v>0</v>
      </c>
      <c r="H181" s="19">
        <f t="shared" si="29"/>
        <v>0</v>
      </c>
      <c r="I181" s="19"/>
      <c r="J181" s="20">
        <f>SUM(I176:I180)</f>
        <v>16674</v>
      </c>
    </row>
    <row r="182" spans="1:10" ht="12">
      <c r="A182" s="102">
        <v>41973</v>
      </c>
      <c r="B182" s="8" t="s">
        <v>14</v>
      </c>
      <c r="C182" s="9">
        <v>713</v>
      </c>
      <c r="D182" s="9">
        <v>84</v>
      </c>
      <c r="E182" s="9"/>
      <c r="F182" s="9"/>
      <c r="G182" s="10"/>
      <c r="H182" s="10"/>
      <c r="I182" s="11">
        <f>SUM(C182*7,D182*0,H182*15)</f>
        <v>4991</v>
      </c>
      <c r="J182" s="45"/>
    </row>
    <row r="183" spans="1:10" ht="12">
      <c r="A183" s="102"/>
      <c r="B183" s="8" t="s">
        <v>15</v>
      </c>
      <c r="C183" s="9">
        <v>972</v>
      </c>
      <c r="D183" s="9">
        <v>134</v>
      </c>
      <c r="E183" s="9"/>
      <c r="F183" s="9"/>
      <c r="G183" s="10"/>
      <c r="H183" s="10"/>
      <c r="I183" s="11">
        <f>SUM(C183*7,D183*0,H183*15)</f>
        <v>6804</v>
      </c>
      <c r="J183" s="12"/>
    </row>
    <row r="184" spans="1:10" ht="12">
      <c r="A184" s="102"/>
      <c r="B184" s="8">
        <v>920</v>
      </c>
      <c r="C184" s="9">
        <v>561</v>
      </c>
      <c r="D184" s="9">
        <v>35</v>
      </c>
      <c r="E184" s="9"/>
      <c r="F184" s="9"/>
      <c r="G184" s="10"/>
      <c r="H184" s="10"/>
      <c r="I184" s="11">
        <f>SUM(C184*7,D184*0,H184*15)</f>
        <v>3927</v>
      </c>
      <c r="J184" s="12"/>
    </row>
    <row r="185" spans="1:10" ht="12">
      <c r="A185" s="102"/>
      <c r="B185" s="8" t="s">
        <v>56</v>
      </c>
      <c r="C185" s="9">
        <v>257</v>
      </c>
      <c r="D185" s="9">
        <v>28</v>
      </c>
      <c r="E185" s="9"/>
      <c r="F185" s="9"/>
      <c r="G185" s="10"/>
      <c r="H185" s="10"/>
      <c r="I185" s="11">
        <f>SUM(C185*7,D185*0,H185*15)</f>
        <v>1799</v>
      </c>
      <c r="J185" s="12"/>
    </row>
    <row r="186" spans="1:10" ht="12">
      <c r="A186" s="102"/>
      <c r="B186" s="8" t="s">
        <v>17</v>
      </c>
      <c r="C186" s="9">
        <v>360</v>
      </c>
      <c r="D186" s="9">
        <v>90</v>
      </c>
      <c r="E186" s="9"/>
      <c r="F186" s="9"/>
      <c r="G186" s="10"/>
      <c r="H186" s="10"/>
      <c r="I186" s="11">
        <f>SUM(C186*7,D186*0,H186*15)</f>
        <v>2520</v>
      </c>
      <c r="J186" s="12"/>
    </row>
    <row r="187" spans="1:10" ht="12">
      <c r="A187" s="102"/>
      <c r="B187" s="18" t="s">
        <v>20</v>
      </c>
      <c r="C187" s="19">
        <f aca="true" t="shared" si="30" ref="C187:H187">SUM(C182:C186)</f>
        <v>2863</v>
      </c>
      <c r="D187" s="19">
        <f t="shared" si="30"/>
        <v>371</v>
      </c>
      <c r="E187" s="19">
        <f t="shared" si="30"/>
        <v>0</v>
      </c>
      <c r="F187" s="19">
        <f t="shared" si="30"/>
        <v>0</v>
      </c>
      <c r="G187" s="19">
        <f t="shared" si="30"/>
        <v>0</v>
      </c>
      <c r="H187" s="19">
        <f t="shared" si="30"/>
        <v>0</v>
      </c>
      <c r="I187" s="19"/>
      <c r="J187" s="20">
        <f>SUM(I182:I186)</f>
        <v>20041</v>
      </c>
    </row>
    <row r="188" spans="1:10" ht="12">
      <c r="A188" s="103" t="s">
        <v>22</v>
      </c>
      <c r="B188" s="103">
        <v>920</v>
      </c>
      <c r="C188" s="21">
        <f>SUM(C187,C181,C175,C169,C163,C157,C151)</f>
        <v>9946</v>
      </c>
      <c r="D188" s="21">
        <f>SUM(D187,D181,D175,D169,D163,D157,D151)</f>
        <v>2656</v>
      </c>
      <c r="E188" s="21">
        <f>SUM(E187,E181,E175,E169,E163)</f>
        <v>0</v>
      </c>
      <c r="F188" s="21">
        <f>SUM(F187,F181,F175,F169,F163)</f>
        <v>0</v>
      </c>
      <c r="G188" s="21">
        <f>SUM(G187,G181,G175,G169,G163)</f>
        <v>0</v>
      </c>
      <c r="H188" s="21">
        <f>SUM(H187,H181,H175,H169,H163)</f>
        <v>0</v>
      </c>
      <c r="I188" s="21"/>
      <c r="J188" s="21">
        <f>SUM(J151,J157,J163,J169,J175,J181,J187)</f>
        <v>69622</v>
      </c>
    </row>
    <row r="189" spans="1:10" ht="12">
      <c r="A189" s="105"/>
      <c r="B189" s="105"/>
      <c r="C189" s="23">
        <f aca="true" t="shared" si="31" ref="C189:H189">SUM(C188,C145,C102,C59,C16)</f>
        <v>52876</v>
      </c>
      <c r="D189" s="23">
        <f t="shared" si="31"/>
        <v>9926</v>
      </c>
      <c r="E189" s="23">
        <f t="shared" si="31"/>
        <v>0</v>
      </c>
      <c r="F189" s="23">
        <f t="shared" si="31"/>
        <v>0</v>
      </c>
      <c r="G189" s="23">
        <f t="shared" si="31"/>
        <v>0</v>
      </c>
      <c r="H189" s="23">
        <f t="shared" si="31"/>
        <v>0</v>
      </c>
      <c r="I189" s="24">
        <f>SUM(C189*7,D189*0,H189*15)</f>
        <v>370132</v>
      </c>
      <c r="J189" s="23">
        <f>SUM(J188,J145,J102,J59,J16)</f>
        <v>370132</v>
      </c>
    </row>
  </sheetData>
  <sheetProtection selectLockedCells="1" selectUnlockedCells="1"/>
  <mergeCells count="40">
    <mergeCell ref="A176:A181"/>
    <mergeCell ref="A182:A187"/>
    <mergeCell ref="A188:B188"/>
    <mergeCell ref="A189:B189"/>
    <mergeCell ref="A145:B145"/>
    <mergeCell ref="A146:A151"/>
    <mergeCell ref="A152:A157"/>
    <mergeCell ref="A158:A163"/>
    <mergeCell ref="A164:A169"/>
    <mergeCell ref="A170:A175"/>
    <mergeCell ref="A109:A114"/>
    <mergeCell ref="A115:A120"/>
    <mergeCell ref="A121:A126"/>
    <mergeCell ref="A127:A132"/>
    <mergeCell ref="A133:A138"/>
    <mergeCell ref="A139:A144"/>
    <mergeCell ref="A78:A83"/>
    <mergeCell ref="A84:A89"/>
    <mergeCell ref="A90:A95"/>
    <mergeCell ref="A96:A101"/>
    <mergeCell ref="A102:B102"/>
    <mergeCell ref="A103:A108"/>
    <mergeCell ref="A47:A52"/>
    <mergeCell ref="A53:A58"/>
    <mergeCell ref="A59:B59"/>
    <mergeCell ref="A60:A65"/>
    <mergeCell ref="A66:A71"/>
    <mergeCell ref="A72:A77"/>
    <mergeCell ref="A16:B16"/>
    <mergeCell ref="A17:A22"/>
    <mergeCell ref="A23:A28"/>
    <mergeCell ref="A29:A34"/>
    <mergeCell ref="A35:A40"/>
    <mergeCell ref="A41:A46"/>
    <mergeCell ref="A1:J1"/>
    <mergeCell ref="A2:B2"/>
    <mergeCell ref="C2:D2"/>
    <mergeCell ref="E2:G2"/>
    <mergeCell ref="A4:A9"/>
    <mergeCell ref="A10:A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M195"/>
  <sheetViews>
    <sheetView zoomScale="110" zoomScaleNormal="110" zoomScalePageLayoutView="0" workbookViewId="0" topLeftCell="B1">
      <pane ySplit="3" topLeftCell="A175" activePane="bottomLeft" state="frozen"/>
      <selection pane="topLeft" activeCell="B1" sqref="B1"/>
      <selection pane="bottomLeft" activeCell="K200" sqref="K200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00390625" style="1" customWidth="1"/>
    <col min="11" max="11" width="10.8515625" style="1" customWidth="1"/>
    <col min="12" max="12" width="11.140625" style="1" customWidth="1"/>
  </cols>
  <sheetData>
    <row r="1" spans="1:12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24">
      <c r="A2" s="100">
        <v>41974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47" t="s">
        <v>62</v>
      </c>
      <c r="K2" s="47" t="s">
        <v>63</v>
      </c>
      <c r="L2" s="5" t="s">
        <v>4</v>
      </c>
    </row>
    <row r="3" spans="1:247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/>
      <c r="K3" s="3"/>
      <c r="L3" s="3" t="s">
        <v>13</v>
      </c>
      <c r="ID3"/>
      <c r="IE3"/>
      <c r="IF3"/>
      <c r="IG3"/>
      <c r="IH3"/>
      <c r="II3"/>
      <c r="IJ3"/>
      <c r="IK3"/>
      <c r="IL3"/>
      <c r="IM3"/>
    </row>
    <row r="4" spans="1:12" ht="12">
      <c r="A4" s="102">
        <v>42339</v>
      </c>
      <c r="B4" s="8" t="s">
        <v>14</v>
      </c>
      <c r="C4" s="9">
        <v>126</v>
      </c>
      <c r="D4" s="9">
        <v>181</v>
      </c>
      <c r="E4" s="9"/>
      <c r="F4" s="9"/>
      <c r="G4" s="10"/>
      <c r="H4" s="10"/>
      <c r="I4" s="11">
        <f>SUM(C4*7,D4*0,H4*15)</f>
        <v>882</v>
      </c>
      <c r="J4" s="48">
        <v>0</v>
      </c>
      <c r="K4" s="48">
        <v>0</v>
      </c>
      <c r="L4"/>
    </row>
    <row r="5" spans="1:12" ht="12">
      <c r="A5" s="102"/>
      <c r="B5" s="8" t="s">
        <v>15</v>
      </c>
      <c r="C5" s="9">
        <v>166</v>
      </c>
      <c r="D5" s="9">
        <v>90</v>
      </c>
      <c r="E5" s="9"/>
      <c r="F5" s="9"/>
      <c r="G5" s="10"/>
      <c r="H5" s="10"/>
      <c r="I5" s="11">
        <f>SUM(C5*7,D5*0,H5*15)</f>
        <v>1162</v>
      </c>
      <c r="J5" s="48">
        <v>0</v>
      </c>
      <c r="K5" s="48">
        <v>0</v>
      </c>
      <c r="L5" s="12"/>
    </row>
    <row r="6" spans="1:12" ht="12">
      <c r="A6" s="102"/>
      <c r="B6" s="8">
        <v>920</v>
      </c>
      <c r="C6" s="9">
        <v>132</v>
      </c>
      <c r="D6" s="9">
        <v>20</v>
      </c>
      <c r="E6" s="9"/>
      <c r="F6" s="9"/>
      <c r="G6" s="10"/>
      <c r="H6" s="10"/>
      <c r="I6" s="11">
        <f>SUM(C6*7,D6*0,H6*15)</f>
        <v>924</v>
      </c>
      <c r="J6" s="48">
        <v>0</v>
      </c>
      <c r="K6" s="48">
        <v>0</v>
      </c>
      <c r="L6" s="12"/>
    </row>
    <row r="7" spans="1:12" ht="12">
      <c r="A7" s="102"/>
      <c r="B7" s="8" t="s">
        <v>56</v>
      </c>
      <c r="C7" s="9">
        <v>68</v>
      </c>
      <c r="D7" s="9">
        <v>3</v>
      </c>
      <c r="E7" s="9"/>
      <c r="F7" s="9"/>
      <c r="G7" s="10"/>
      <c r="H7" s="10"/>
      <c r="I7" s="11">
        <f>SUM(C7*7,D7*0,H7*15)</f>
        <v>476</v>
      </c>
      <c r="J7" s="48">
        <v>0</v>
      </c>
      <c r="K7" s="48">
        <v>0</v>
      </c>
      <c r="L7" s="12"/>
    </row>
    <row r="8" spans="1:12" ht="12">
      <c r="A8" s="102"/>
      <c r="B8" s="8" t="s">
        <v>17</v>
      </c>
      <c r="C8" s="9">
        <v>79</v>
      </c>
      <c r="D8" s="9">
        <v>28</v>
      </c>
      <c r="E8" s="9"/>
      <c r="F8" s="9"/>
      <c r="G8" s="10"/>
      <c r="H8" s="10"/>
      <c r="I8" s="11">
        <f>SUM(C8*7,D8*0,H8*15)</f>
        <v>553</v>
      </c>
      <c r="J8" s="48">
        <v>0</v>
      </c>
      <c r="K8" s="48">
        <v>0</v>
      </c>
      <c r="L8" s="12"/>
    </row>
    <row r="9" spans="1:12" ht="12">
      <c r="A9" s="102"/>
      <c r="B9" s="18" t="s">
        <v>20</v>
      </c>
      <c r="C9" s="19">
        <f aca="true" t="shared" si="0" ref="C9:H9">SUM(C4:C8)</f>
        <v>571</v>
      </c>
      <c r="D9" s="19">
        <f t="shared" si="0"/>
        <v>322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/>
      <c r="J9" s="20">
        <f>SUM(J4:J8)</f>
        <v>0</v>
      </c>
      <c r="K9" s="20">
        <f>SUM(K4:K8)</f>
        <v>0</v>
      </c>
      <c r="L9" s="20">
        <f>SUM(I4:I8)-J9+K9</f>
        <v>3997</v>
      </c>
    </row>
    <row r="10" spans="1:12" ht="12">
      <c r="A10" s="102">
        <v>42340</v>
      </c>
      <c r="B10" s="8" t="s">
        <v>14</v>
      </c>
      <c r="C10" s="9">
        <v>299</v>
      </c>
      <c r="D10" s="9">
        <v>158</v>
      </c>
      <c r="E10" s="9"/>
      <c r="F10" s="9"/>
      <c r="G10" s="10"/>
      <c r="H10" s="10"/>
      <c r="I10" s="11">
        <f>SUM(C10*7,D10*0,H10*15)</f>
        <v>2093</v>
      </c>
      <c r="J10" s="48"/>
      <c r="K10" s="48"/>
      <c r="L10"/>
    </row>
    <row r="11" spans="1:12" ht="12">
      <c r="A11" s="102"/>
      <c r="B11" s="8" t="s">
        <v>15</v>
      </c>
      <c r="C11" s="9">
        <v>220</v>
      </c>
      <c r="D11" s="9">
        <v>425</v>
      </c>
      <c r="E11" s="9"/>
      <c r="F11" s="9"/>
      <c r="G11" s="10"/>
      <c r="H11" s="10"/>
      <c r="I11" s="11">
        <f>SUM(C11*7,D11*0,H11*15)</f>
        <v>1540</v>
      </c>
      <c r="J11" s="11"/>
      <c r="K11" s="11"/>
      <c r="L11" s="12"/>
    </row>
    <row r="12" spans="1:12" ht="12">
      <c r="A12" s="102"/>
      <c r="B12" s="8">
        <v>920</v>
      </c>
      <c r="C12" s="9">
        <v>180</v>
      </c>
      <c r="D12" s="9">
        <v>25</v>
      </c>
      <c r="E12" s="9"/>
      <c r="F12" s="9"/>
      <c r="G12" s="10"/>
      <c r="H12" s="10"/>
      <c r="I12" s="11">
        <f>SUM(C12*7,D12*0,H12*15)</f>
        <v>1260</v>
      </c>
      <c r="J12" s="11"/>
      <c r="K12" s="11"/>
      <c r="L12" s="12"/>
    </row>
    <row r="13" spans="1:12" ht="12">
      <c r="A13" s="102"/>
      <c r="B13" s="8" t="s">
        <v>56</v>
      </c>
      <c r="C13" s="9">
        <v>139</v>
      </c>
      <c r="D13" s="9">
        <v>21</v>
      </c>
      <c r="E13" s="9"/>
      <c r="F13" s="9"/>
      <c r="G13" s="10"/>
      <c r="H13" s="10"/>
      <c r="I13" s="11">
        <f>SUM(C13*7,D13*0,H13*15)</f>
        <v>973</v>
      </c>
      <c r="J13" s="11"/>
      <c r="K13" s="11"/>
      <c r="L13" s="12"/>
    </row>
    <row r="14" spans="1:12" ht="12">
      <c r="A14" s="102"/>
      <c r="B14" s="8" t="s">
        <v>17</v>
      </c>
      <c r="C14" s="9">
        <v>115</v>
      </c>
      <c r="D14" s="9">
        <v>59</v>
      </c>
      <c r="E14" s="9"/>
      <c r="F14" s="9"/>
      <c r="G14" s="10"/>
      <c r="H14" s="10"/>
      <c r="I14" s="11">
        <f>SUM(C14*7,D14*0,H14*15)</f>
        <v>805</v>
      </c>
      <c r="J14" s="11"/>
      <c r="K14" s="11"/>
      <c r="L14" s="12"/>
    </row>
    <row r="15" spans="1:12" ht="12">
      <c r="A15" s="102"/>
      <c r="B15" s="18" t="s">
        <v>20</v>
      </c>
      <c r="C15" s="19">
        <f aca="true" t="shared" si="1" ref="C15:H15">SUM(C10:C14)</f>
        <v>953</v>
      </c>
      <c r="D15" s="19">
        <f t="shared" si="1"/>
        <v>688</v>
      </c>
      <c r="E15" s="19">
        <f t="shared" si="1"/>
        <v>0</v>
      </c>
      <c r="F15" s="19">
        <f t="shared" si="1"/>
        <v>0</v>
      </c>
      <c r="G15" s="19">
        <f t="shared" si="1"/>
        <v>0</v>
      </c>
      <c r="H15" s="19">
        <f t="shared" si="1"/>
        <v>0</v>
      </c>
      <c r="I15" s="19"/>
      <c r="J15" s="20">
        <f>SUM(J10:J14)</f>
        <v>0</v>
      </c>
      <c r="K15" s="20">
        <f>SUM(K10:K14)</f>
        <v>0</v>
      </c>
      <c r="L15" s="20">
        <f>SUM(I10:I14)-J15+K15</f>
        <v>6671</v>
      </c>
    </row>
    <row r="16" spans="1:12" ht="12">
      <c r="A16" s="102">
        <v>42341</v>
      </c>
      <c r="B16" s="8" t="s">
        <v>14</v>
      </c>
      <c r="C16" s="9">
        <v>349</v>
      </c>
      <c r="D16" s="9">
        <v>130</v>
      </c>
      <c r="E16" s="9"/>
      <c r="F16" s="9"/>
      <c r="G16" s="10"/>
      <c r="H16" s="10"/>
      <c r="I16" s="11">
        <f>SUM(C16*7,D16*0,H16*15)</f>
        <v>2443</v>
      </c>
      <c r="J16" s="48"/>
      <c r="K16" s="48"/>
      <c r="L16"/>
    </row>
    <row r="17" spans="1:12" ht="12">
      <c r="A17" s="102"/>
      <c r="B17" s="8" t="s">
        <v>15</v>
      </c>
      <c r="C17" s="9">
        <v>268</v>
      </c>
      <c r="D17" s="9">
        <v>197</v>
      </c>
      <c r="E17" s="9"/>
      <c r="F17" s="9"/>
      <c r="G17" s="10"/>
      <c r="H17" s="10"/>
      <c r="I17" s="11">
        <f>SUM(C17*7,D17*0,H17*15)</f>
        <v>1876</v>
      </c>
      <c r="J17" s="11"/>
      <c r="K17" s="11"/>
      <c r="L17" s="12"/>
    </row>
    <row r="18" spans="1:12" ht="12">
      <c r="A18" s="102"/>
      <c r="B18" s="8">
        <v>920</v>
      </c>
      <c r="C18" s="9">
        <v>123</v>
      </c>
      <c r="D18" s="9">
        <v>37</v>
      </c>
      <c r="E18" s="9"/>
      <c r="F18" s="9"/>
      <c r="G18" s="10"/>
      <c r="H18" s="10"/>
      <c r="I18" s="11">
        <f>SUM(C18*7,D18*0,H18*15)</f>
        <v>861</v>
      </c>
      <c r="J18" s="11"/>
      <c r="K18" s="11"/>
      <c r="L18" s="12"/>
    </row>
    <row r="19" spans="1:12" ht="12">
      <c r="A19" s="102"/>
      <c r="B19" s="8" t="s">
        <v>56</v>
      </c>
      <c r="C19" s="9">
        <v>92</v>
      </c>
      <c r="D19" s="9">
        <v>4</v>
      </c>
      <c r="E19" s="9"/>
      <c r="F19" s="9"/>
      <c r="G19" s="10"/>
      <c r="H19" s="10"/>
      <c r="I19" s="11">
        <f>SUM(C19*7,D19*0,H19*15)</f>
        <v>644</v>
      </c>
      <c r="J19" s="11"/>
      <c r="K19" s="11"/>
      <c r="L19" s="12"/>
    </row>
    <row r="20" spans="1:12" ht="12">
      <c r="A20" s="102"/>
      <c r="B20" s="8" t="s">
        <v>17</v>
      </c>
      <c r="C20" s="9">
        <v>80</v>
      </c>
      <c r="D20" s="9">
        <v>54</v>
      </c>
      <c r="E20" s="9"/>
      <c r="F20" s="9"/>
      <c r="G20" s="10"/>
      <c r="H20" s="10"/>
      <c r="I20" s="11">
        <f>SUM(C20*7,D20*0,H20*15)</f>
        <v>560</v>
      </c>
      <c r="J20" s="11"/>
      <c r="K20" s="11"/>
      <c r="L20" s="12"/>
    </row>
    <row r="21" spans="1:12" ht="12">
      <c r="A21" s="102"/>
      <c r="B21" s="18" t="s">
        <v>20</v>
      </c>
      <c r="C21" s="19">
        <f aca="true" t="shared" si="2" ref="C21:H21">SUM(C16:C20)</f>
        <v>912</v>
      </c>
      <c r="D21" s="19">
        <f t="shared" si="2"/>
        <v>422</v>
      </c>
      <c r="E21" s="19">
        <f t="shared" si="2"/>
        <v>0</v>
      </c>
      <c r="F21" s="19">
        <f t="shared" si="2"/>
        <v>0</v>
      </c>
      <c r="G21" s="19">
        <f t="shared" si="2"/>
        <v>0</v>
      </c>
      <c r="H21" s="19">
        <f t="shared" si="2"/>
        <v>0</v>
      </c>
      <c r="I21" s="19"/>
      <c r="J21" s="20">
        <f>SUM(J16:J20)</f>
        <v>0</v>
      </c>
      <c r="K21" s="20">
        <f>SUM(K16:K20)</f>
        <v>0</v>
      </c>
      <c r="L21" s="20">
        <f>SUM(I16:I20)-J21+K21</f>
        <v>6384</v>
      </c>
    </row>
    <row r="22" spans="1:12" ht="12">
      <c r="A22" s="102">
        <v>42342</v>
      </c>
      <c r="B22" s="8" t="s">
        <v>14</v>
      </c>
      <c r="C22" s="9">
        <v>210</v>
      </c>
      <c r="D22" s="9">
        <v>39</v>
      </c>
      <c r="E22" s="9"/>
      <c r="F22" s="9"/>
      <c r="G22" s="10"/>
      <c r="H22" s="10"/>
      <c r="I22" s="11">
        <f>SUM(C22*7,D22*0,H22*15)</f>
        <v>1470</v>
      </c>
      <c r="J22" s="48"/>
      <c r="K22" s="48"/>
      <c r="L22"/>
    </row>
    <row r="23" spans="1:12" ht="12">
      <c r="A23" s="102"/>
      <c r="B23" s="8" t="s">
        <v>15</v>
      </c>
      <c r="C23" s="9">
        <v>177</v>
      </c>
      <c r="D23" s="9">
        <v>222</v>
      </c>
      <c r="E23" s="9"/>
      <c r="F23" s="9"/>
      <c r="G23" s="10"/>
      <c r="H23" s="10"/>
      <c r="I23" s="11">
        <f>SUM(C23*7,D23*0,H23*15)</f>
        <v>1239</v>
      </c>
      <c r="J23" s="11"/>
      <c r="K23" s="11"/>
      <c r="L23" s="12"/>
    </row>
    <row r="24" spans="1:12" ht="12">
      <c r="A24" s="102"/>
      <c r="B24" s="8">
        <v>920</v>
      </c>
      <c r="C24" s="9">
        <v>166</v>
      </c>
      <c r="D24" s="9">
        <v>24</v>
      </c>
      <c r="E24" s="9"/>
      <c r="F24" s="9"/>
      <c r="G24" s="10"/>
      <c r="H24" s="10"/>
      <c r="I24" s="11">
        <f>SUM(C24*7,D24*0,H24*15)</f>
        <v>1162</v>
      </c>
      <c r="J24" s="11"/>
      <c r="K24" s="11"/>
      <c r="L24" s="12"/>
    </row>
    <row r="25" spans="1:12" ht="12">
      <c r="A25" s="102"/>
      <c r="B25" s="8" t="s">
        <v>56</v>
      </c>
      <c r="C25" s="9">
        <v>173</v>
      </c>
      <c r="D25" s="9"/>
      <c r="E25" s="9"/>
      <c r="F25" s="9"/>
      <c r="G25" s="10"/>
      <c r="H25" s="10"/>
      <c r="I25" s="11">
        <f>SUM(C25*7,D25*0,H25*15)</f>
        <v>1211</v>
      </c>
      <c r="J25" s="11"/>
      <c r="K25" s="11"/>
      <c r="L25" s="12"/>
    </row>
    <row r="26" spans="1:12" ht="12">
      <c r="A26" s="102"/>
      <c r="B26" s="8" t="s">
        <v>17</v>
      </c>
      <c r="C26" s="9">
        <v>100</v>
      </c>
      <c r="D26" s="9">
        <v>136</v>
      </c>
      <c r="E26" s="9"/>
      <c r="F26" s="9"/>
      <c r="G26" s="10"/>
      <c r="H26" s="10"/>
      <c r="I26" s="11">
        <f>SUM(C26*7,D26*0,H26*15)</f>
        <v>700</v>
      </c>
      <c r="J26" s="11"/>
      <c r="K26" s="11"/>
      <c r="L26" s="12"/>
    </row>
    <row r="27" spans="1:12" ht="12">
      <c r="A27" s="102"/>
      <c r="B27" s="18" t="s">
        <v>20</v>
      </c>
      <c r="C27" s="19">
        <f aca="true" t="shared" si="3" ref="C27:H27">SUM(C22:C26)</f>
        <v>826</v>
      </c>
      <c r="D27" s="19">
        <f t="shared" si="3"/>
        <v>421</v>
      </c>
      <c r="E27" s="19">
        <f t="shared" si="3"/>
        <v>0</v>
      </c>
      <c r="F27" s="19">
        <f t="shared" si="3"/>
        <v>0</v>
      </c>
      <c r="G27" s="19">
        <f t="shared" si="3"/>
        <v>0</v>
      </c>
      <c r="H27" s="19">
        <f t="shared" si="3"/>
        <v>0</v>
      </c>
      <c r="I27" s="19"/>
      <c r="J27" s="19">
        <f>SUM(J22:J26)</f>
        <v>0</v>
      </c>
      <c r="K27" s="19">
        <f>SUM(K22:K26)</f>
        <v>0</v>
      </c>
      <c r="L27" s="20">
        <f>SUM(I22:I26)-J27+K27</f>
        <v>5782</v>
      </c>
    </row>
    <row r="28" spans="1:12" ht="12">
      <c r="A28" s="102">
        <v>42343</v>
      </c>
      <c r="B28" s="8" t="s">
        <v>14</v>
      </c>
      <c r="C28" s="9">
        <v>331</v>
      </c>
      <c r="D28" s="9">
        <v>88</v>
      </c>
      <c r="E28" s="9"/>
      <c r="F28" s="9"/>
      <c r="G28" s="10"/>
      <c r="H28" s="10"/>
      <c r="I28" s="11">
        <f>SUM(C28*7,D28*0,H28*15)</f>
        <v>2317</v>
      </c>
      <c r="J28" s="48"/>
      <c r="K28" s="48"/>
      <c r="L28"/>
    </row>
    <row r="29" spans="1:12" ht="12">
      <c r="A29" s="102"/>
      <c r="B29" s="8" t="s">
        <v>15</v>
      </c>
      <c r="C29" s="9">
        <v>253</v>
      </c>
      <c r="D29" s="9">
        <v>60</v>
      </c>
      <c r="E29" s="9"/>
      <c r="F29" s="9"/>
      <c r="G29" s="10"/>
      <c r="H29" s="10"/>
      <c r="I29" s="11">
        <f>SUM(C29*7,D29*0,H29*15)</f>
        <v>1771</v>
      </c>
      <c r="J29" s="11"/>
      <c r="K29" s="11"/>
      <c r="L29" s="12"/>
    </row>
    <row r="30" spans="1:12" ht="12">
      <c r="A30" s="102"/>
      <c r="B30" s="8">
        <v>920</v>
      </c>
      <c r="C30" s="9">
        <v>191</v>
      </c>
      <c r="D30" s="9">
        <v>23</v>
      </c>
      <c r="E30" s="9"/>
      <c r="F30" s="9"/>
      <c r="G30" s="10"/>
      <c r="H30" s="10"/>
      <c r="I30" s="11">
        <f>SUM(C30*7,D30*0,H30*15)</f>
        <v>1337</v>
      </c>
      <c r="J30" s="11"/>
      <c r="K30" s="11"/>
      <c r="L30" s="12"/>
    </row>
    <row r="31" spans="1:12" ht="12">
      <c r="A31" s="102"/>
      <c r="B31" s="8" t="s">
        <v>56</v>
      </c>
      <c r="C31" s="9">
        <v>158</v>
      </c>
      <c r="D31" s="9">
        <v>10</v>
      </c>
      <c r="E31" s="9"/>
      <c r="F31" s="9"/>
      <c r="G31" s="10"/>
      <c r="H31" s="10"/>
      <c r="I31" s="11">
        <f>SUM(C31*7,D31*0,H31*15)</f>
        <v>1106</v>
      </c>
      <c r="J31" s="11"/>
      <c r="K31" s="11"/>
      <c r="L31" s="12"/>
    </row>
    <row r="32" spans="1:12" ht="12">
      <c r="A32" s="102"/>
      <c r="B32" s="8" t="s">
        <v>17</v>
      </c>
      <c r="C32" s="9">
        <v>102</v>
      </c>
      <c r="D32" s="9">
        <v>20</v>
      </c>
      <c r="E32" s="9"/>
      <c r="F32" s="9"/>
      <c r="G32" s="10"/>
      <c r="H32" s="10"/>
      <c r="I32" s="11">
        <f>SUM(C32*7,D32*0,H32*15)</f>
        <v>714</v>
      </c>
      <c r="J32" s="11"/>
      <c r="K32" s="11"/>
      <c r="L32" s="12"/>
    </row>
    <row r="33" spans="1:12" ht="12">
      <c r="A33" s="102"/>
      <c r="B33" s="18" t="s">
        <v>20</v>
      </c>
      <c r="C33" s="19">
        <f aca="true" t="shared" si="4" ref="C33:H33">SUM(C28:C32)</f>
        <v>1035</v>
      </c>
      <c r="D33" s="19">
        <f t="shared" si="4"/>
        <v>201</v>
      </c>
      <c r="E33" s="19">
        <f t="shared" si="4"/>
        <v>0</v>
      </c>
      <c r="F33" s="19">
        <f t="shared" si="4"/>
        <v>0</v>
      </c>
      <c r="G33" s="19">
        <f t="shared" si="4"/>
        <v>0</v>
      </c>
      <c r="H33" s="19">
        <f t="shared" si="4"/>
        <v>0</v>
      </c>
      <c r="I33" s="19"/>
      <c r="J33" s="19">
        <f>SUM(J28:J32)</f>
        <v>0</v>
      </c>
      <c r="K33" s="19">
        <f>SUM(K28:K32)</f>
        <v>0</v>
      </c>
      <c r="L33" s="20">
        <f>SUM(I28:I32)-J33+K33</f>
        <v>7245</v>
      </c>
    </row>
    <row r="34" spans="1:12" ht="12">
      <c r="A34" s="102">
        <v>42344</v>
      </c>
      <c r="B34" s="8" t="s">
        <v>14</v>
      </c>
      <c r="C34" s="9">
        <v>753</v>
      </c>
      <c r="D34" s="9">
        <v>110</v>
      </c>
      <c r="E34" s="9"/>
      <c r="F34" s="9"/>
      <c r="G34" s="10"/>
      <c r="H34" s="10"/>
      <c r="I34" s="11">
        <f>SUM(C34*7,D34*0,H34*15)</f>
        <v>5271</v>
      </c>
      <c r="J34" s="48"/>
      <c r="K34" s="48"/>
      <c r="L34"/>
    </row>
    <row r="35" spans="1:12" ht="12">
      <c r="A35" s="102"/>
      <c r="B35" s="8" t="s">
        <v>15</v>
      </c>
      <c r="C35" s="9">
        <v>652</v>
      </c>
      <c r="D35" s="9">
        <v>79</v>
      </c>
      <c r="E35" s="9"/>
      <c r="F35" s="9"/>
      <c r="G35" s="10"/>
      <c r="H35" s="10"/>
      <c r="I35" s="11">
        <f>SUM(C35*7,D35*0,H35*15)</f>
        <v>4564</v>
      </c>
      <c r="J35" s="11"/>
      <c r="K35" s="11"/>
      <c r="L35" s="12"/>
    </row>
    <row r="36" spans="1:12" ht="12">
      <c r="A36" s="102"/>
      <c r="B36" s="8">
        <v>920</v>
      </c>
      <c r="C36" s="9">
        <v>601</v>
      </c>
      <c r="D36" s="9">
        <v>66</v>
      </c>
      <c r="E36" s="9"/>
      <c r="F36" s="9"/>
      <c r="G36" s="10"/>
      <c r="H36" s="10"/>
      <c r="I36" s="11">
        <f>SUM(C36*7,D36*0,H36*15)</f>
        <v>4207</v>
      </c>
      <c r="J36" s="11"/>
      <c r="K36" s="11"/>
      <c r="L36" s="12"/>
    </row>
    <row r="37" spans="1:12" ht="12">
      <c r="A37" s="102"/>
      <c r="B37" s="8" t="s">
        <v>56</v>
      </c>
      <c r="C37" s="9">
        <v>192</v>
      </c>
      <c r="D37" s="9"/>
      <c r="E37" s="9"/>
      <c r="F37" s="9"/>
      <c r="G37" s="10"/>
      <c r="H37" s="10"/>
      <c r="I37" s="11">
        <f>SUM(C37*7,D37*0,H37*15)</f>
        <v>1344</v>
      </c>
      <c r="J37" s="11"/>
      <c r="K37" s="11"/>
      <c r="L37" s="12"/>
    </row>
    <row r="38" spans="1:12" ht="12">
      <c r="A38" s="102"/>
      <c r="B38" s="8" t="s">
        <v>17</v>
      </c>
      <c r="C38" s="9">
        <v>292</v>
      </c>
      <c r="D38" s="9">
        <v>54</v>
      </c>
      <c r="E38" s="9"/>
      <c r="F38" s="9"/>
      <c r="G38" s="10"/>
      <c r="H38" s="10"/>
      <c r="I38" s="11">
        <f>SUM(C38*7,D38*0,H38*15)</f>
        <v>2044</v>
      </c>
      <c r="J38" s="11"/>
      <c r="K38" s="11"/>
      <c r="L38" s="12"/>
    </row>
    <row r="39" spans="1:12" ht="12.75" customHeight="1">
      <c r="A39" s="102"/>
      <c r="B39" s="18" t="s">
        <v>20</v>
      </c>
      <c r="C39" s="19">
        <f aca="true" t="shared" si="5" ref="C39:H39">SUM(C34:C38)</f>
        <v>2490</v>
      </c>
      <c r="D39" s="19">
        <f t="shared" si="5"/>
        <v>309</v>
      </c>
      <c r="E39" s="19">
        <f t="shared" si="5"/>
        <v>0</v>
      </c>
      <c r="F39" s="19">
        <f t="shared" si="5"/>
        <v>0</v>
      </c>
      <c r="G39" s="19">
        <f t="shared" si="5"/>
        <v>0</v>
      </c>
      <c r="H39" s="19">
        <f t="shared" si="5"/>
        <v>0</v>
      </c>
      <c r="I39" s="19"/>
      <c r="J39" s="19">
        <f>SUM(J34:J38)</f>
        <v>0</v>
      </c>
      <c r="K39" s="19">
        <f>SUM(K34:K38)</f>
        <v>0</v>
      </c>
      <c r="L39" s="20">
        <f>SUM(I34:I38)-J39+K39</f>
        <v>17430</v>
      </c>
    </row>
    <row r="40" spans="1:12" ht="12">
      <c r="A40" s="102">
        <v>42345</v>
      </c>
      <c r="B40" s="8" t="s">
        <v>14</v>
      </c>
      <c r="C40" s="9">
        <v>1215</v>
      </c>
      <c r="D40" s="9">
        <v>137</v>
      </c>
      <c r="E40" s="9"/>
      <c r="F40" s="9"/>
      <c r="G40" s="10"/>
      <c r="H40" s="10"/>
      <c r="I40" s="11">
        <f>SUM(C40*7,D40*0,H40*15)</f>
        <v>8505</v>
      </c>
      <c r="J40" s="48"/>
      <c r="K40" s="48"/>
      <c r="L40"/>
    </row>
    <row r="41" spans="1:12" ht="12">
      <c r="A41" s="102"/>
      <c r="B41" s="8" t="s">
        <v>15</v>
      </c>
      <c r="C41" s="9">
        <v>977</v>
      </c>
      <c r="D41" s="9">
        <v>179</v>
      </c>
      <c r="E41" s="9"/>
      <c r="F41" s="9"/>
      <c r="G41" s="10"/>
      <c r="H41" s="10"/>
      <c r="I41" s="11">
        <f>SUM(C41*7,D41*0,H41*15)</f>
        <v>6839</v>
      </c>
      <c r="J41" s="11"/>
      <c r="K41" s="11"/>
      <c r="L41" s="12"/>
    </row>
    <row r="42" spans="1:12" ht="12">
      <c r="A42" s="102"/>
      <c r="B42" s="8">
        <v>920</v>
      </c>
      <c r="C42" s="9">
        <v>536</v>
      </c>
      <c r="D42" s="9">
        <v>77</v>
      </c>
      <c r="E42" s="9"/>
      <c r="F42" s="9"/>
      <c r="G42" s="10"/>
      <c r="H42" s="10"/>
      <c r="I42" s="11">
        <f>SUM(C42*7,D42*0,H42*15)</f>
        <v>3752</v>
      </c>
      <c r="J42" s="11"/>
      <c r="K42" s="11"/>
      <c r="L42" s="12"/>
    </row>
    <row r="43" spans="1:12" ht="12">
      <c r="A43" s="102"/>
      <c r="B43" s="8" t="s">
        <v>56</v>
      </c>
      <c r="C43" s="9">
        <v>483</v>
      </c>
      <c r="D43" s="9">
        <v>43</v>
      </c>
      <c r="E43" s="9"/>
      <c r="F43" s="9"/>
      <c r="G43" s="10"/>
      <c r="H43" s="10"/>
      <c r="I43" s="11">
        <f>SUM(C43*7,D43*0,H43*15)</f>
        <v>3381</v>
      </c>
      <c r="J43" s="11"/>
      <c r="K43" s="11"/>
      <c r="L43" s="12"/>
    </row>
    <row r="44" spans="1:12" ht="12">
      <c r="A44" s="102"/>
      <c r="B44" s="8" t="s">
        <v>17</v>
      </c>
      <c r="C44" s="9">
        <v>432</v>
      </c>
      <c r="D44" s="9">
        <v>122</v>
      </c>
      <c r="E44" s="9"/>
      <c r="F44" s="9"/>
      <c r="G44" s="10"/>
      <c r="H44" s="10"/>
      <c r="I44" s="11">
        <f>SUM(C44*7,D44*0,H44*15)</f>
        <v>3024</v>
      </c>
      <c r="J44" s="11"/>
      <c r="K44" s="11"/>
      <c r="L44" s="12"/>
    </row>
    <row r="45" spans="1:12" ht="12">
      <c r="A45" s="102"/>
      <c r="B45" s="18" t="s">
        <v>20</v>
      </c>
      <c r="C45" s="19">
        <f aca="true" t="shared" si="6" ref="C45:H45">SUM(C40:C44)</f>
        <v>3643</v>
      </c>
      <c r="D45" s="19">
        <f t="shared" si="6"/>
        <v>558</v>
      </c>
      <c r="E45" s="19">
        <f t="shared" si="6"/>
        <v>0</v>
      </c>
      <c r="F45" s="19">
        <f t="shared" si="6"/>
        <v>0</v>
      </c>
      <c r="G45" s="19">
        <f t="shared" si="6"/>
        <v>0</v>
      </c>
      <c r="H45" s="19">
        <f t="shared" si="6"/>
        <v>0</v>
      </c>
      <c r="I45" s="19"/>
      <c r="J45" s="19">
        <f>SUM(J40:J44)</f>
        <v>0</v>
      </c>
      <c r="K45" s="19">
        <f>SUM(K40:K44)</f>
        <v>0</v>
      </c>
      <c r="L45" s="20">
        <f>SUM(I40:I44)-J45+K45</f>
        <v>25501</v>
      </c>
    </row>
    <row r="46" spans="1:12" ht="12">
      <c r="A46" s="103" t="s">
        <v>22</v>
      </c>
      <c r="B46" s="103">
        <v>920</v>
      </c>
      <c r="C46" s="21">
        <f>SUM(C45,C39,C33,C27,C21,C15,C9)</f>
        <v>10430</v>
      </c>
      <c r="D46" s="21">
        <f>SUM(D45,D39,D33,D27,D21,D15,D9)</f>
        <v>2921</v>
      </c>
      <c r="E46" s="21">
        <f>SUM(E45,E39,E33,E27,E21,E14,E8)</f>
        <v>0</v>
      </c>
      <c r="F46" s="21">
        <f>SUM(F45,F39,F33,F27,F21,F14,F8)</f>
        <v>0</v>
      </c>
      <c r="G46" s="21">
        <f>SUM(G45,G39,G33,G27,G21,G14,G8)</f>
        <v>0</v>
      </c>
      <c r="H46" s="21">
        <f>SUM(H45,H39,H33,H27,H21,H14,H8)</f>
        <v>0</v>
      </c>
      <c r="I46" s="21">
        <f>SUM(I45,I39,I33,I27,I20,I13,I7)</f>
        <v>2009</v>
      </c>
      <c r="J46" s="21"/>
      <c r="K46" s="21"/>
      <c r="L46" s="21">
        <f>SUM(L9,L15,L21,L27,L33,L39,L45)</f>
        <v>73010</v>
      </c>
    </row>
    <row r="47" spans="1:12" ht="12">
      <c r="A47" s="102">
        <v>42346</v>
      </c>
      <c r="B47" s="8" t="s">
        <v>14</v>
      </c>
      <c r="C47" s="9">
        <v>302</v>
      </c>
      <c r="D47" s="9">
        <v>40</v>
      </c>
      <c r="E47" s="9"/>
      <c r="F47" s="9"/>
      <c r="G47" s="10"/>
      <c r="H47" s="10"/>
      <c r="I47" s="11">
        <f>SUM(C47*7,D47*0,H47*15)</f>
        <v>2114</v>
      </c>
      <c r="J47" s="48"/>
      <c r="K47" s="48"/>
      <c r="L47"/>
    </row>
    <row r="48" spans="1:12" ht="12">
      <c r="A48" s="102"/>
      <c r="B48" s="8" t="s">
        <v>15</v>
      </c>
      <c r="C48" s="9">
        <v>269</v>
      </c>
      <c r="D48" s="9">
        <v>54</v>
      </c>
      <c r="E48" s="9"/>
      <c r="F48" s="9"/>
      <c r="G48" s="10"/>
      <c r="H48" s="10"/>
      <c r="I48" s="11">
        <f>SUM(C48*7,D48*0,H48*15)</f>
        <v>1883</v>
      </c>
      <c r="J48" s="11"/>
      <c r="K48" s="11"/>
      <c r="L48" s="12"/>
    </row>
    <row r="49" spans="1:12" ht="12">
      <c r="A49" s="102"/>
      <c r="B49" s="8">
        <v>920</v>
      </c>
      <c r="C49" s="9">
        <v>168</v>
      </c>
      <c r="D49" s="9">
        <v>21</v>
      </c>
      <c r="E49" s="9"/>
      <c r="F49" s="9"/>
      <c r="G49" s="10"/>
      <c r="H49" s="10"/>
      <c r="I49" s="11">
        <f>SUM(C49*7,D49*0,H49*15)</f>
        <v>1176</v>
      </c>
      <c r="J49" s="11"/>
      <c r="K49" s="11"/>
      <c r="L49" s="12"/>
    </row>
    <row r="50" spans="1:12" ht="12">
      <c r="A50" s="102"/>
      <c r="B50" s="8" t="s">
        <v>56</v>
      </c>
      <c r="C50" s="9">
        <v>250</v>
      </c>
      <c r="D50" s="9">
        <v>9</v>
      </c>
      <c r="E50" s="9"/>
      <c r="F50" s="9"/>
      <c r="G50" s="10"/>
      <c r="H50" s="10"/>
      <c r="I50" s="11">
        <f>SUM(C50*7,D50*0,H50*15)</f>
        <v>1750</v>
      </c>
      <c r="J50" s="11"/>
      <c r="K50" s="11"/>
      <c r="L50" s="12"/>
    </row>
    <row r="51" spans="1:12" ht="12">
      <c r="A51" s="102"/>
      <c r="B51" s="8" t="s">
        <v>17</v>
      </c>
      <c r="C51" s="9">
        <v>105</v>
      </c>
      <c r="D51" s="9">
        <v>12</v>
      </c>
      <c r="E51" s="9"/>
      <c r="F51" s="9"/>
      <c r="G51" s="10"/>
      <c r="H51" s="10"/>
      <c r="I51" s="11">
        <f>SUM(C51*7,D51*0,H51*15)</f>
        <v>735</v>
      </c>
      <c r="J51" s="11"/>
      <c r="K51" s="11"/>
      <c r="L51" s="12"/>
    </row>
    <row r="52" spans="1:12" ht="12">
      <c r="A52" s="102"/>
      <c r="B52" s="18" t="s">
        <v>20</v>
      </c>
      <c r="C52" s="19">
        <f aca="true" t="shared" si="7" ref="C52:H52">SUM(C47:C51)</f>
        <v>1094</v>
      </c>
      <c r="D52" s="19">
        <f t="shared" si="7"/>
        <v>136</v>
      </c>
      <c r="E52" s="19">
        <f t="shared" si="7"/>
        <v>0</v>
      </c>
      <c r="F52" s="19">
        <f t="shared" si="7"/>
        <v>0</v>
      </c>
      <c r="G52" s="19">
        <f t="shared" si="7"/>
        <v>0</v>
      </c>
      <c r="H52" s="19">
        <f t="shared" si="7"/>
        <v>0</v>
      </c>
      <c r="I52" s="19"/>
      <c r="J52" s="19">
        <f>SUM(J47:J51)</f>
        <v>0</v>
      </c>
      <c r="K52" s="19">
        <f>SUM(K47:K51)</f>
        <v>0</v>
      </c>
      <c r="L52" s="20">
        <f>SUM(I47:I51)-J52+K52</f>
        <v>7658</v>
      </c>
    </row>
    <row r="53" spans="1:12" ht="12">
      <c r="A53" s="102">
        <v>42347</v>
      </c>
      <c r="B53" s="8" t="s">
        <v>14</v>
      </c>
      <c r="C53" s="9">
        <v>293</v>
      </c>
      <c r="D53" s="9">
        <v>88</v>
      </c>
      <c r="E53" s="9"/>
      <c r="F53" s="9"/>
      <c r="G53" s="10"/>
      <c r="H53" s="10"/>
      <c r="I53" s="11">
        <f>SUM(C53*7,D53*0,H53*15)</f>
        <v>2051</v>
      </c>
      <c r="J53" s="48"/>
      <c r="K53" s="48"/>
      <c r="L53"/>
    </row>
    <row r="54" spans="1:12" ht="12">
      <c r="A54" s="102"/>
      <c r="B54" s="8" t="s">
        <v>15</v>
      </c>
      <c r="C54" s="9">
        <v>240</v>
      </c>
      <c r="D54" s="9">
        <v>174</v>
      </c>
      <c r="E54" s="9"/>
      <c r="F54" s="9"/>
      <c r="G54" s="10"/>
      <c r="H54" s="10"/>
      <c r="I54" s="11">
        <f>SUM(C54*7,D54*0,H54*15)</f>
        <v>1680</v>
      </c>
      <c r="J54" s="11"/>
      <c r="K54" s="11"/>
      <c r="L54" s="12"/>
    </row>
    <row r="55" spans="1:12" ht="12">
      <c r="A55" s="102"/>
      <c r="B55" s="8">
        <v>920</v>
      </c>
      <c r="C55" s="9">
        <v>153</v>
      </c>
      <c r="D55" s="9">
        <v>27</v>
      </c>
      <c r="E55" s="9"/>
      <c r="F55" s="9"/>
      <c r="G55" s="10"/>
      <c r="H55" s="10"/>
      <c r="I55" s="11">
        <f>SUM(C55*7,D55*0,H55*15)</f>
        <v>1071</v>
      </c>
      <c r="J55" s="11"/>
      <c r="K55" s="11"/>
      <c r="L55" s="12"/>
    </row>
    <row r="56" spans="1:12" ht="12">
      <c r="A56" s="102"/>
      <c r="B56" s="8" t="s">
        <v>56</v>
      </c>
      <c r="C56" s="9">
        <v>215</v>
      </c>
      <c r="D56" s="9">
        <v>35</v>
      </c>
      <c r="E56" s="9"/>
      <c r="F56" s="9"/>
      <c r="G56" s="10"/>
      <c r="H56" s="10"/>
      <c r="I56" s="11">
        <f>SUM(C56*7,D56*0,H56*15)</f>
        <v>1505</v>
      </c>
      <c r="J56" s="11"/>
      <c r="K56" s="11"/>
      <c r="L56" s="12"/>
    </row>
    <row r="57" spans="1:12" ht="12">
      <c r="A57" s="102"/>
      <c r="B57" s="8" t="s">
        <v>17</v>
      </c>
      <c r="C57" s="9">
        <v>95</v>
      </c>
      <c r="D57" s="9">
        <v>47</v>
      </c>
      <c r="E57" s="9"/>
      <c r="F57" s="9"/>
      <c r="G57" s="10"/>
      <c r="H57" s="10"/>
      <c r="I57" s="11">
        <f>SUM(C57*7,D57*0,H57*15)</f>
        <v>665</v>
      </c>
      <c r="J57" s="11"/>
      <c r="K57" s="11"/>
      <c r="L57" s="12"/>
    </row>
    <row r="58" spans="1:12" ht="12">
      <c r="A58" s="102"/>
      <c r="B58" s="18" t="s">
        <v>20</v>
      </c>
      <c r="C58" s="19">
        <f aca="true" t="shared" si="8" ref="C58:H58">SUM(C53:C57)</f>
        <v>996</v>
      </c>
      <c r="D58" s="19">
        <f t="shared" si="8"/>
        <v>371</v>
      </c>
      <c r="E58" s="19">
        <f t="shared" si="8"/>
        <v>0</v>
      </c>
      <c r="F58" s="19">
        <f t="shared" si="8"/>
        <v>0</v>
      </c>
      <c r="G58" s="19">
        <f t="shared" si="8"/>
        <v>0</v>
      </c>
      <c r="H58" s="19">
        <f t="shared" si="8"/>
        <v>0</v>
      </c>
      <c r="I58" s="19"/>
      <c r="J58" s="19">
        <f>SUM(J53:J57)</f>
        <v>0</v>
      </c>
      <c r="K58" s="19">
        <f>SUM(K53:K57)</f>
        <v>0</v>
      </c>
      <c r="L58" s="20">
        <f>SUM(I53:I57)-J58+K58</f>
        <v>6972</v>
      </c>
    </row>
    <row r="59" spans="1:12" ht="12">
      <c r="A59" s="102">
        <v>42348</v>
      </c>
      <c r="B59" s="8" t="s">
        <v>14</v>
      </c>
      <c r="C59" s="9">
        <v>280</v>
      </c>
      <c r="D59" s="9">
        <v>12</v>
      </c>
      <c r="E59" s="9"/>
      <c r="F59" s="9"/>
      <c r="G59" s="10"/>
      <c r="H59" s="10"/>
      <c r="I59" s="11">
        <f>SUM(C59*7,D59*0,H59*15)</f>
        <v>1960</v>
      </c>
      <c r="J59" s="48"/>
      <c r="K59" s="48"/>
      <c r="L59"/>
    </row>
    <row r="60" spans="1:12" ht="12">
      <c r="A60" s="102"/>
      <c r="B60" s="8" t="s">
        <v>15</v>
      </c>
      <c r="C60" s="9">
        <v>214</v>
      </c>
      <c r="D60" s="9">
        <v>28</v>
      </c>
      <c r="E60" s="9"/>
      <c r="F60" s="9"/>
      <c r="G60" s="10"/>
      <c r="H60" s="10"/>
      <c r="I60" s="11">
        <f>SUM(C60*7,D60*0,H60*15)</f>
        <v>1498</v>
      </c>
      <c r="J60" s="11"/>
      <c r="K60" s="11"/>
      <c r="L60" s="12"/>
    </row>
    <row r="61" spans="1:12" ht="12">
      <c r="A61" s="102"/>
      <c r="B61" s="8">
        <v>920</v>
      </c>
      <c r="C61" s="9">
        <v>258</v>
      </c>
      <c r="D61" s="9">
        <v>22</v>
      </c>
      <c r="E61" s="9"/>
      <c r="F61" s="9"/>
      <c r="G61" s="10"/>
      <c r="H61" s="10"/>
      <c r="I61" s="11">
        <f>SUM(C61*7,D61*0,H61*15)</f>
        <v>1806</v>
      </c>
      <c r="J61" s="11"/>
      <c r="K61" s="11"/>
      <c r="L61" s="12"/>
    </row>
    <row r="62" spans="1:12" ht="12">
      <c r="A62" s="102"/>
      <c r="B62" s="8" t="s">
        <v>56</v>
      </c>
      <c r="C62" s="9">
        <v>56</v>
      </c>
      <c r="D62" s="9">
        <v>25</v>
      </c>
      <c r="E62" s="9"/>
      <c r="F62" s="9"/>
      <c r="G62" s="10"/>
      <c r="H62" s="10"/>
      <c r="I62" s="11">
        <f>SUM(C62*7,D62*0,H62*15)</f>
        <v>392</v>
      </c>
      <c r="J62" s="11"/>
      <c r="K62" s="11"/>
      <c r="L62" s="12"/>
    </row>
    <row r="63" spans="1:12" ht="12">
      <c r="A63" s="102"/>
      <c r="B63" s="8" t="s">
        <v>17</v>
      </c>
      <c r="C63" s="9">
        <v>113</v>
      </c>
      <c r="D63" s="9">
        <v>172</v>
      </c>
      <c r="E63" s="9"/>
      <c r="F63" s="9"/>
      <c r="G63" s="10"/>
      <c r="H63" s="10"/>
      <c r="I63" s="11">
        <f>SUM(C63*7,D63*0,H63*15)</f>
        <v>791</v>
      </c>
      <c r="J63" s="11"/>
      <c r="K63" s="11"/>
      <c r="L63" s="12"/>
    </row>
    <row r="64" spans="1:12" ht="12">
      <c r="A64" s="102"/>
      <c r="B64" s="18" t="s">
        <v>20</v>
      </c>
      <c r="C64" s="19">
        <f aca="true" t="shared" si="9" ref="C64:H64">SUM(C59:C63)</f>
        <v>921</v>
      </c>
      <c r="D64" s="19">
        <f t="shared" si="9"/>
        <v>259</v>
      </c>
      <c r="E64" s="19">
        <f t="shared" si="9"/>
        <v>0</v>
      </c>
      <c r="F64" s="19">
        <f t="shared" si="9"/>
        <v>0</v>
      </c>
      <c r="G64" s="19">
        <f t="shared" si="9"/>
        <v>0</v>
      </c>
      <c r="H64" s="19">
        <f t="shared" si="9"/>
        <v>0</v>
      </c>
      <c r="I64" s="19"/>
      <c r="J64" s="19">
        <f>SUM(J59:J63)</f>
        <v>0</v>
      </c>
      <c r="K64" s="19">
        <f>SUM(K59:K63)</f>
        <v>0</v>
      </c>
      <c r="L64" s="20">
        <f>SUM(I59:I63)-J64+K64</f>
        <v>6447</v>
      </c>
    </row>
    <row r="65" spans="1:12" ht="12">
      <c r="A65" s="102">
        <v>42349</v>
      </c>
      <c r="B65" s="8" t="s">
        <v>14</v>
      </c>
      <c r="C65" s="9">
        <v>258</v>
      </c>
      <c r="D65" s="9">
        <v>82</v>
      </c>
      <c r="E65" s="9"/>
      <c r="F65" s="9"/>
      <c r="G65" s="10"/>
      <c r="H65" s="10"/>
      <c r="I65" s="11">
        <f>SUM(C65*7,D65*0,H65*15)</f>
        <v>1806</v>
      </c>
      <c r="J65" s="48"/>
      <c r="K65" s="48"/>
      <c r="L65"/>
    </row>
    <row r="66" spans="1:12" ht="12">
      <c r="A66" s="102"/>
      <c r="B66" s="8" t="s">
        <v>15</v>
      </c>
      <c r="C66" s="9">
        <v>210</v>
      </c>
      <c r="D66" s="9">
        <v>134</v>
      </c>
      <c r="E66" s="9"/>
      <c r="F66" s="9"/>
      <c r="G66" s="10"/>
      <c r="H66" s="10"/>
      <c r="I66" s="11">
        <f>SUM(C66*7,D66*0,H66*15)</f>
        <v>1470</v>
      </c>
      <c r="J66" s="11"/>
      <c r="K66" s="11"/>
      <c r="L66" s="12"/>
    </row>
    <row r="67" spans="1:12" ht="12">
      <c r="A67" s="102"/>
      <c r="B67" s="8">
        <v>920</v>
      </c>
      <c r="C67" s="9">
        <v>170</v>
      </c>
      <c r="D67" s="9">
        <v>106</v>
      </c>
      <c r="E67" s="9"/>
      <c r="F67" s="9"/>
      <c r="G67" s="10"/>
      <c r="H67" s="10"/>
      <c r="I67" s="11">
        <f>SUM(C67*7,D67*0,H67*15)</f>
        <v>1190</v>
      </c>
      <c r="J67" s="11"/>
      <c r="K67" s="11"/>
      <c r="L67" s="12"/>
    </row>
    <row r="68" spans="1:12" ht="12">
      <c r="A68" s="102"/>
      <c r="B68" s="8" t="s">
        <v>56</v>
      </c>
      <c r="C68" s="9">
        <v>243</v>
      </c>
      <c r="D68" s="9">
        <v>21</v>
      </c>
      <c r="E68" s="9"/>
      <c r="F68" s="9"/>
      <c r="G68" s="10"/>
      <c r="H68" s="10"/>
      <c r="I68" s="11">
        <f>SUM(C68*7,D68*0,H68*15)</f>
        <v>1701</v>
      </c>
      <c r="J68" s="11"/>
      <c r="K68" s="11"/>
      <c r="L68" s="12"/>
    </row>
    <row r="69" spans="1:12" ht="12">
      <c r="A69" s="102"/>
      <c r="B69" s="8" t="s">
        <v>17</v>
      </c>
      <c r="C69" s="9">
        <v>111</v>
      </c>
      <c r="D69" s="9">
        <v>71</v>
      </c>
      <c r="E69" s="9"/>
      <c r="F69" s="9"/>
      <c r="G69" s="10"/>
      <c r="H69" s="10"/>
      <c r="I69" s="11">
        <f>SUM(C69*7,D69*0,H69*15)</f>
        <v>777</v>
      </c>
      <c r="J69" s="11"/>
      <c r="K69" s="11"/>
      <c r="L69" s="12"/>
    </row>
    <row r="70" spans="1:12" ht="12">
      <c r="A70" s="102"/>
      <c r="B70" s="18" t="s">
        <v>20</v>
      </c>
      <c r="C70" s="19">
        <f aca="true" t="shared" si="10" ref="C70:H70">SUM(C65:C69)</f>
        <v>992</v>
      </c>
      <c r="D70" s="19">
        <f t="shared" si="10"/>
        <v>414</v>
      </c>
      <c r="E70" s="19">
        <f t="shared" si="10"/>
        <v>0</v>
      </c>
      <c r="F70" s="19">
        <f t="shared" si="10"/>
        <v>0</v>
      </c>
      <c r="G70" s="19">
        <f t="shared" si="10"/>
        <v>0</v>
      </c>
      <c r="H70" s="19">
        <f t="shared" si="10"/>
        <v>0</v>
      </c>
      <c r="I70" s="19"/>
      <c r="J70" s="19">
        <f>SUM(J65:J69)</f>
        <v>0</v>
      </c>
      <c r="K70" s="19">
        <f>SUM(K65:K69)</f>
        <v>0</v>
      </c>
      <c r="L70" s="20">
        <f>SUM(I65:I69)-J70+K70</f>
        <v>6944</v>
      </c>
    </row>
    <row r="71" spans="1:12" ht="12">
      <c r="A71" s="102">
        <v>42350</v>
      </c>
      <c r="B71" s="8" t="s">
        <v>14</v>
      </c>
      <c r="C71" s="9">
        <v>218</v>
      </c>
      <c r="D71" s="9">
        <v>80</v>
      </c>
      <c r="E71" s="9"/>
      <c r="F71" s="9"/>
      <c r="G71" s="10"/>
      <c r="H71" s="10"/>
      <c r="I71" s="11">
        <f>SUM(C71*7,D71*0,H71*15)</f>
        <v>1526</v>
      </c>
      <c r="J71" s="48"/>
      <c r="K71" s="48"/>
      <c r="L71"/>
    </row>
    <row r="72" spans="1:12" ht="12">
      <c r="A72" s="102"/>
      <c r="B72" s="8" t="s">
        <v>15</v>
      </c>
      <c r="C72" s="9">
        <v>232</v>
      </c>
      <c r="D72" s="9">
        <v>94</v>
      </c>
      <c r="E72" s="9"/>
      <c r="F72" s="9"/>
      <c r="G72" s="10"/>
      <c r="H72" s="10"/>
      <c r="I72" s="11">
        <f>SUM(C72*7,D72*0,H72*15)</f>
        <v>1624</v>
      </c>
      <c r="J72" s="11"/>
      <c r="K72" s="11"/>
      <c r="L72" s="12"/>
    </row>
    <row r="73" spans="1:12" ht="12">
      <c r="A73" s="102"/>
      <c r="B73" s="8">
        <v>920</v>
      </c>
      <c r="C73" s="9">
        <v>184</v>
      </c>
      <c r="D73" s="9">
        <v>35</v>
      </c>
      <c r="E73" s="9"/>
      <c r="F73" s="9"/>
      <c r="G73" s="10"/>
      <c r="H73" s="10"/>
      <c r="I73" s="11">
        <f>SUM(C73*7,D73*0,H73*15)</f>
        <v>1288</v>
      </c>
      <c r="J73" s="11"/>
      <c r="K73" s="11"/>
      <c r="L73" s="12"/>
    </row>
    <row r="74" spans="1:12" ht="12">
      <c r="A74" s="102"/>
      <c r="B74" s="8" t="s">
        <v>56</v>
      </c>
      <c r="C74" s="9">
        <v>154</v>
      </c>
      <c r="D74" s="9">
        <v>13</v>
      </c>
      <c r="E74" s="9"/>
      <c r="F74" s="9"/>
      <c r="G74" s="10"/>
      <c r="H74" s="10"/>
      <c r="I74" s="11">
        <f>SUM(C74*7,D74*0,H74*15)</f>
        <v>1078</v>
      </c>
      <c r="J74" s="11"/>
      <c r="K74" s="11"/>
      <c r="L74" s="12"/>
    </row>
    <row r="75" spans="1:12" ht="12">
      <c r="A75" s="102"/>
      <c r="B75" s="8" t="s">
        <v>17</v>
      </c>
      <c r="C75" s="9">
        <v>115</v>
      </c>
      <c r="D75" s="9">
        <v>47</v>
      </c>
      <c r="E75" s="9"/>
      <c r="F75" s="9"/>
      <c r="G75" s="10"/>
      <c r="H75" s="10"/>
      <c r="I75" s="11">
        <f>SUM(C75*7,D75*0,H75*15)</f>
        <v>805</v>
      </c>
      <c r="J75" s="11"/>
      <c r="K75" s="11"/>
      <c r="L75" s="12"/>
    </row>
    <row r="76" spans="1:12" ht="12">
      <c r="A76" s="102"/>
      <c r="B76" s="18" t="s">
        <v>20</v>
      </c>
      <c r="C76" s="19">
        <f aca="true" t="shared" si="11" ref="C76:H76">SUM(C71:C75)</f>
        <v>903</v>
      </c>
      <c r="D76" s="19">
        <f t="shared" si="11"/>
        <v>269</v>
      </c>
      <c r="E76" s="19">
        <f t="shared" si="11"/>
        <v>0</v>
      </c>
      <c r="F76" s="19">
        <f t="shared" si="11"/>
        <v>0</v>
      </c>
      <c r="G76" s="19">
        <f t="shared" si="11"/>
        <v>0</v>
      </c>
      <c r="H76" s="19">
        <f t="shared" si="11"/>
        <v>0</v>
      </c>
      <c r="I76" s="19"/>
      <c r="J76" s="19">
        <f>SUM(J71:J75)</f>
        <v>0</v>
      </c>
      <c r="K76" s="19">
        <f>SUM(K71:K75)</f>
        <v>0</v>
      </c>
      <c r="L76" s="20">
        <f>SUM(I71:I75)-J76+K76</f>
        <v>6321</v>
      </c>
    </row>
    <row r="77" spans="1:12" ht="12">
      <c r="A77" s="102">
        <v>42351</v>
      </c>
      <c r="B77" s="8" t="s">
        <v>14</v>
      </c>
      <c r="C77" s="9">
        <v>534</v>
      </c>
      <c r="D77" s="9">
        <v>96</v>
      </c>
      <c r="E77" s="9"/>
      <c r="F77" s="9"/>
      <c r="G77" s="10"/>
      <c r="H77" s="10"/>
      <c r="I77" s="11">
        <f>SUM(C77*7,D77*0,H77*15)</f>
        <v>3738</v>
      </c>
      <c r="J77" s="48"/>
      <c r="K77" s="48"/>
      <c r="L77"/>
    </row>
    <row r="78" spans="1:12" ht="12">
      <c r="A78" s="102"/>
      <c r="B78" s="8" t="s">
        <v>15</v>
      </c>
      <c r="C78" s="9">
        <v>525</v>
      </c>
      <c r="D78" s="9">
        <v>155</v>
      </c>
      <c r="E78" s="9"/>
      <c r="F78" s="9"/>
      <c r="G78" s="10"/>
      <c r="H78" s="10"/>
      <c r="I78" s="11">
        <f>SUM(C78*7,D78*0,H78*15)</f>
        <v>3675</v>
      </c>
      <c r="J78" s="11"/>
      <c r="K78" s="11"/>
      <c r="L78" s="12"/>
    </row>
    <row r="79" spans="1:12" ht="12">
      <c r="A79" s="102"/>
      <c r="B79" s="8">
        <v>920</v>
      </c>
      <c r="C79" s="9">
        <v>413</v>
      </c>
      <c r="D79" s="9">
        <v>20</v>
      </c>
      <c r="E79" s="9"/>
      <c r="F79" s="9"/>
      <c r="G79" s="10"/>
      <c r="H79" s="10"/>
      <c r="I79" s="11">
        <f>SUM(C79*7,D79*0,H79*15)</f>
        <v>2891</v>
      </c>
      <c r="J79" s="11"/>
      <c r="K79" s="11"/>
      <c r="L79" s="12"/>
    </row>
    <row r="80" spans="1:12" ht="12">
      <c r="A80" s="102"/>
      <c r="B80" s="8" t="s">
        <v>56</v>
      </c>
      <c r="C80" s="9">
        <v>186</v>
      </c>
      <c r="D80" s="9">
        <v>8</v>
      </c>
      <c r="E80" s="9"/>
      <c r="F80" s="9"/>
      <c r="G80" s="10"/>
      <c r="H80" s="10"/>
      <c r="I80" s="11">
        <f>SUM(C80*7,D80*0,H80*15)</f>
        <v>1302</v>
      </c>
      <c r="J80" s="11"/>
      <c r="K80" s="11"/>
      <c r="L80" s="12"/>
    </row>
    <row r="81" spans="1:12" ht="12">
      <c r="A81" s="102"/>
      <c r="B81" s="8" t="s">
        <v>17</v>
      </c>
      <c r="C81" s="9">
        <v>184</v>
      </c>
      <c r="D81" s="9">
        <v>63</v>
      </c>
      <c r="E81" s="9"/>
      <c r="F81" s="9"/>
      <c r="G81" s="10"/>
      <c r="H81" s="10"/>
      <c r="I81" s="11">
        <f>SUM(C81*7,D81*0,H81*15)</f>
        <v>1288</v>
      </c>
      <c r="J81" s="11"/>
      <c r="K81" s="11"/>
      <c r="L81" s="12"/>
    </row>
    <row r="82" spans="1:12" ht="12">
      <c r="A82" s="102"/>
      <c r="B82" s="18" t="s">
        <v>20</v>
      </c>
      <c r="C82" s="19">
        <f aca="true" t="shared" si="12" ref="C82:H82">SUM(C77:C81)</f>
        <v>1842</v>
      </c>
      <c r="D82" s="19">
        <f t="shared" si="12"/>
        <v>342</v>
      </c>
      <c r="E82" s="19">
        <f t="shared" si="12"/>
        <v>0</v>
      </c>
      <c r="F82" s="19">
        <f t="shared" si="12"/>
        <v>0</v>
      </c>
      <c r="G82" s="19">
        <f t="shared" si="12"/>
        <v>0</v>
      </c>
      <c r="H82" s="19">
        <f t="shared" si="12"/>
        <v>0</v>
      </c>
      <c r="I82" s="19"/>
      <c r="J82" s="19">
        <f>SUM(J77:J81)</f>
        <v>0</v>
      </c>
      <c r="K82" s="19">
        <f>SUM(K77:K81)</f>
        <v>0</v>
      </c>
      <c r="L82" s="20">
        <f>SUM(I77:I81)-J82+K82</f>
        <v>12894</v>
      </c>
    </row>
    <row r="83" spans="1:12" ht="12">
      <c r="A83" s="102">
        <v>42352</v>
      </c>
      <c r="B83" s="8" t="s">
        <v>14</v>
      </c>
      <c r="C83" s="9">
        <v>731</v>
      </c>
      <c r="D83" s="9">
        <v>70</v>
      </c>
      <c r="E83" s="9"/>
      <c r="F83" s="9"/>
      <c r="G83" s="10"/>
      <c r="H83" s="10"/>
      <c r="I83" s="11">
        <f>SUM(C83*7,D83*0,H83*15)</f>
        <v>5117</v>
      </c>
      <c r="J83" s="48"/>
      <c r="K83" s="48"/>
      <c r="L83"/>
    </row>
    <row r="84" spans="1:12" ht="12">
      <c r="A84" s="102"/>
      <c r="B84" s="8" t="s">
        <v>15</v>
      </c>
      <c r="C84" s="9">
        <v>498</v>
      </c>
      <c r="D84" s="9">
        <v>70</v>
      </c>
      <c r="E84" s="9"/>
      <c r="F84" s="9"/>
      <c r="G84" s="10"/>
      <c r="H84" s="10"/>
      <c r="I84" s="11">
        <f>SUM(C84*7,D84*0,H84*15)</f>
        <v>3486</v>
      </c>
      <c r="J84" s="11"/>
      <c r="K84" s="11"/>
      <c r="L84" s="12"/>
    </row>
    <row r="85" spans="1:12" ht="12">
      <c r="A85" s="102"/>
      <c r="B85" s="8">
        <v>920</v>
      </c>
      <c r="C85" s="9">
        <v>391</v>
      </c>
      <c r="D85" s="9">
        <v>33</v>
      </c>
      <c r="E85" s="9"/>
      <c r="F85" s="9"/>
      <c r="G85" s="10"/>
      <c r="H85" s="10"/>
      <c r="I85" s="11">
        <f>SUM(C85*7,D85*0,H85*15)</f>
        <v>2737</v>
      </c>
      <c r="J85" s="11"/>
      <c r="K85" s="11"/>
      <c r="L85" s="12"/>
    </row>
    <row r="86" spans="1:12" ht="12">
      <c r="A86" s="102"/>
      <c r="B86" s="8" t="s">
        <v>56</v>
      </c>
      <c r="C86" s="9">
        <v>291</v>
      </c>
      <c r="D86" s="9"/>
      <c r="E86" s="9"/>
      <c r="F86" s="9"/>
      <c r="G86" s="10"/>
      <c r="H86" s="10"/>
      <c r="I86" s="11">
        <f>SUM(C86*7,D86*0,H86*15)</f>
        <v>2037</v>
      </c>
      <c r="J86" s="11"/>
      <c r="K86" s="11"/>
      <c r="L86" s="12"/>
    </row>
    <row r="87" spans="1:12" ht="12">
      <c r="A87" s="102"/>
      <c r="B87" s="8" t="s">
        <v>17</v>
      </c>
      <c r="C87" s="9">
        <v>314</v>
      </c>
      <c r="D87" s="9">
        <v>60</v>
      </c>
      <c r="E87" s="9"/>
      <c r="F87" s="9"/>
      <c r="G87" s="10"/>
      <c r="H87" s="10"/>
      <c r="I87" s="11">
        <f>SUM(C87*7,D87*0,H87*15)</f>
        <v>2198</v>
      </c>
      <c r="J87" s="11"/>
      <c r="K87" s="11"/>
      <c r="L87" s="12"/>
    </row>
    <row r="88" spans="1:12" ht="12">
      <c r="A88" s="102"/>
      <c r="B88" s="18" t="s">
        <v>20</v>
      </c>
      <c r="C88" s="19">
        <f aca="true" t="shared" si="13" ref="C88:H88">SUM(C83:C87)</f>
        <v>2225</v>
      </c>
      <c r="D88" s="19">
        <f t="shared" si="13"/>
        <v>233</v>
      </c>
      <c r="E88" s="19">
        <f t="shared" si="13"/>
        <v>0</v>
      </c>
      <c r="F88" s="19">
        <f t="shared" si="13"/>
        <v>0</v>
      </c>
      <c r="G88" s="19">
        <f t="shared" si="13"/>
        <v>0</v>
      </c>
      <c r="H88" s="19">
        <f t="shared" si="13"/>
        <v>0</v>
      </c>
      <c r="I88" s="19"/>
      <c r="J88" s="19">
        <f>SUM(J83:J87)</f>
        <v>0</v>
      </c>
      <c r="K88" s="19">
        <f>SUM(K83:K87)</f>
        <v>0</v>
      </c>
      <c r="L88" s="20">
        <f>SUM(I83:I87)-J88+K88</f>
        <v>15575</v>
      </c>
    </row>
    <row r="89" spans="1:12" ht="12">
      <c r="A89" s="103" t="s">
        <v>22</v>
      </c>
      <c r="B89" s="103">
        <v>920</v>
      </c>
      <c r="C89" s="21">
        <f>SUM(C88,C82,C76,C70,C64,C58,C52)</f>
        <v>8973</v>
      </c>
      <c r="D89" s="21">
        <f>SUM(D88,D82,D76,D70,D64,D58,D52)</f>
        <v>2024</v>
      </c>
      <c r="E89" s="21">
        <f>SUM(E88,E82,E76,E70,E64,E57,E51)</f>
        <v>0</v>
      </c>
      <c r="F89" s="21">
        <f>SUM(F88,F82,F76,F70,F64,F57,F51)</f>
        <v>0</v>
      </c>
      <c r="G89" s="21">
        <f>SUM(G88,G82,G76,G70,G64,G57,G51)</f>
        <v>0</v>
      </c>
      <c r="H89" s="21">
        <f>SUM(H88,H82,H76,H70,H64,H57,H51)</f>
        <v>0</v>
      </c>
      <c r="I89" s="21">
        <f>SUM(I88,I82,I76,I70,I63,I56,I50)</f>
        <v>4046</v>
      </c>
      <c r="J89" s="21"/>
      <c r="K89" s="21"/>
      <c r="L89" s="21">
        <f>SUM(L52,L58,L64,L70,L76,L82,L88)</f>
        <v>62811</v>
      </c>
    </row>
    <row r="90" spans="1:12" ht="12">
      <c r="A90" s="102">
        <v>42353</v>
      </c>
      <c r="B90" s="8" t="s">
        <v>14</v>
      </c>
      <c r="C90" s="9">
        <v>73</v>
      </c>
      <c r="D90" s="9">
        <v>11</v>
      </c>
      <c r="E90" s="9"/>
      <c r="F90" s="9"/>
      <c r="G90" s="10"/>
      <c r="H90" s="10"/>
      <c r="I90" s="11">
        <f>SUM(C90*7,D90*0,H90*15)</f>
        <v>511</v>
      </c>
      <c r="J90" s="48"/>
      <c r="K90" s="48"/>
      <c r="L90"/>
    </row>
    <row r="91" spans="1:12" ht="12">
      <c r="A91" s="102"/>
      <c r="B91" s="8" t="s">
        <v>15</v>
      </c>
      <c r="C91" s="9">
        <v>406</v>
      </c>
      <c r="D91" s="9">
        <v>67</v>
      </c>
      <c r="E91" s="9"/>
      <c r="F91" s="9"/>
      <c r="G91" s="10"/>
      <c r="H91" s="10"/>
      <c r="I91" s="11">
        <f>SUM(C91*7,D91*0,H91*15)</f>
        <v>2842</v>
      </c>
      <c r="J91" s="11"/>
      <c r="K91" s="11"/>
      <c r="L91" s="12"/>
    </row>
    <row r="92" spans="1:12" ht="12">
      <c r="A92" s="102"/>
      <c r="B92" s="8">
        <v>920</v>
      </c>
      <c r="C92" s="9">
        <v>77</v>
      </c>
      <c r="D92" s="9">
        <v>17</v>
      </c>
      <c r="E92" s="9"/>
      <c r="F92" s="9"/>
      <c r="G92" s="10"/>
      <c r="H92" s="10"/>
      <c r="I92" s="11">
        <f>SUM(C92*7,D92*0,H92*15)</f>
        <v>539</v>
      </c>
      <c r="J92" s="11"/>
      <c r="K92" s="11"/>
      <c r="L92" s="12"/>
    </row>
    <row r="93" spans="1:12" ht="12">
      <c r="A93" s="102"/>
      <c r="B93" s="8" t="s">
        <v>56</v>
      </c>
      <c r="C93" s="9">
        <v>210</v>
      </c>
      <c r="D93" s="9">
        <v>15</v>
      </c>
      <c r="E93" s="9"/>
      <c r="F93" s="9"/>
      <c r="G93" s="10"/>
      <c r="H93" s="10"/>
      <c r="I93" s="11">
        <f>SUM(C93*7,D93*0,H93*15)</f>
        <v>1470</v>
      </c>
      <c r="J93" s="11"/>
      <c r="K93" s="11"/>
      <c r="L93" s="12"/>
    </row>
    <row r="94" spans="1:12" ht="12">
      <c r="A94" s="102"/>
      <c r="B94" s="8" t="s">
        <v>17</v>
      </c>
      <c r="C94" s="9">
        <v>102</v>
      </c>
      <c r="D94" s="9">
        <v>4</v>
      </c>
      <c r="E94" s="9"/>
      <c r="F94" s="9"/>
      <c r="G94" s="10"/>
      <c r="H94" s="10"/>
      <c r="I94" s="11">
        <f>SUM(C94*7,D94*0,H94*15)</f>
        <v>714</v>
      </c>
      <c r="J94" s="11"/>
      <c r="K94" s="11"/>
      <c r="L94" s="12"/>
    </row>
    <row r="95" spans="1:12" ht="12">
      <c r="A95" s="102"/>
      <c r="B95" s="18" t="s">
        <v>20</v>
      </c>
      <c r="C95" s="19">
        <f aca="true" t="shared" si="14" ref="C95:H95">SUM(C90:C94)</f>
        <v>868</v>
      </c>
      <c r="D95" s="19">
        <f t="shared" si="14"/>
        <v>114</v>
      </c>
      <c r="E95" s="19">
        <f t="shared" si="14"/>
        <v>0</v>
      </c>
      <c r="F95" s="19">
        <f t="shared" si="14"/>
        <v>0</v>
      </c>
      <c r="G95" s="19">
        <f t="shared" si="14"/>
        <v>0</v>
      </c>
      <c r="H95" s="19">
        <f t="shared" si="14"/>
        <v>0</v>
      </c>
      <c r="I95" s="19"/>
      <c r="J95" s="19">
        <f>SUM(J90:J94)</f>
        <v>0</v>
      </c>
      <c r="K95" s="19">
        <f>SUM(K90:K94)</f>
        <v>0</v>
      </c>
      <c r="L95" s="20">
        <f>SUM(I90:I94)-J95+K95</f>
        <v>6076</v>
      </c>
    </row>
    <row r="96" spans="1:12" ht="12">
      <c r="A96" s="102">
        <v>42354</v>
      </c>
      <c r="B96" s="8" t="s">
        <v>14</v>
      </c>
      <c r="C96" s="9">
        <v>244</v>
      </c>
      <c r="D96" s="9">
        <v>54</v>
      </c>
      <c r="E96" s="9"/>
      <c r="F96" s="9"/>
      <c r="G96" s="10"/>
      <c r="H96" s="10"/>
      <c r="I96" s="11">
        <f>SUM(C96*7,D96*0,H96*15)</f>
        <v>1708</v>
      </c>
      <c r="J96" s="48"/>
      <c r="K96" s="48"/>
      <c r="L96"/>
    </row>
    <row r="97" spans="1:12" ht="12">
      <c r="A97" s="102"/>
      <c r="B97" s="8" t="s">
        <v>15</v>
      </c>
      <c r="C97" s="9">
        <v>334</v>
      </c>
      <c r="D97" s="9">
        <v>74</v>
      </c>
      <c r="E97" s="9"/>
      <c r="F97" s="9"/>
      <c r="G97" s="10"/>
      <c r="H97" s="10"/>
      <c r="I97" s="11">
        <f>SUM(C97*7,D97*0,H97*15)</f>
        <v>2338</v>
      </c>
      <c r="J97" s="11"/>
      <c r="K97" s="11"/>
      <c r="L97" s="12"/>
    </row>
    <row r="98" spans="1:12" ht="12">
      <c r="A98" s="102"/>
      <c r="B98" s="8">
        <v>920</v>
      </c>
      <c r="C98" s="9">
        <v>212</v>
      </c>
      <c r="D98" s="9">
        <v>23</v>
      </c>
      <c r="E98" s="9"/>
      <c r="F98" s="9"/>
      <c r="G98" s="10"/>
      <c r="H98" s="10"/>
      <c r="I98" s="11">
        <f>SUM(C98*7,D98*0,H98*15)</f>
        <v>1484</v>
      </c>
      <c r="J98" s="11"/>
      <c r="K98" s="11"/>
      <c r="L98" s="12"/>
    </row>
    <row r="99" spans="1:12" ht="12">
      <c r="A99" s="102"/>
      <c r="B99" s="8" t="s">
        <v>56</v>
      </c>
      <c r="C99" s="9">
        <v>144</v>
      </c>
      <c r="D99" s="9"/>
      <c r="E99" s="9"/>
      <c r="F99" s="9"/>
      <c r="G99" s="10"/>
      <c r="H99" s="10"/>
      <c r="I99" s="11">
        <f>SUM(C99*7,D99*0,H99*15)</f>
        <v>1008</v>
      </c>
      <c r="J99" s="11"/>
      <c r="K99" s="11"/>
      <c r="L99" s="12"/>
    </row>
    <row r="100" spans="1:12" ht="12">
      <c r="A100" s="102"/>
      <c r="B100" s="8" t="s">
        <v>17</v>
      </c>
      <c r="C100" s="9">
        <v>127</v>
      </c>
      <c r="D100" s="9">
        <v>40</v>
      </c>
      <c r="E100" s="9"/>
      <c r="F100" s="9"/>
      <c r="G100" s="10"/>
      <c r="H100" s="10"/>
      <c r="I100" s="11">
        <f>SUM(C100*7,D100*0,H100*15)</f>
        <v>889</v>
      </c>
      <c r="J100" s="11"/>
      <c r="K100" s="11"/>
      <c r="L100" s="12"/>
    </row>
    <row r="101" spans="1:12" ht="12">
      <c r="A101" s="102"/>
      <c r="B101" s="18" t="s">
        <v>20</v>
      </c>
      <c r="C101" s="19">
        <f aca="true" t="shared" si="15" ref="C101:H101">SUM(C96:C100)</f>
        <v>1061</v>
      </c>
      <c r="D101" s="19">
        <f t="shared" si="15"/>
        <v>191</v>
      </c>
      <c r="E101" s="19">
        <f t="shared" si="15"/>
        <v>0</v>
      </c>
      <c r="F101" s="19">
        <f t="shared" si="15"/>
        <v>0</v>
      </c>
      <c r="G101" s="19">
        <f t="shared" si="15"/>
        <v>0</v>
      </c>
      <c r="H101" s="19">
        <f t="shared" si="15"/>
        <v>0</v>
      </c>
      <c r="I101" s="19"/>
      <c r="J101" s="19">
        <f>SUM(J96:J100)</f>
        <v>0</v>
      </c>
      <c r="K101" s="19">
        <f>SUM(K96:K100)</f>
        <v>0</v>
      </c>
      <c r="L101" s="20">
        <f>SUM(I96:I100)-J101+K101</f>
        <v>7427</v>
      </c>
    </row>
    <row r="102" spans="1:12" ht="12">
      <c r="A102" s="102">
        <v>42355</v>
      </c>
      <c r="B102" s="8" t="s">
        <v>14</v>
      </c>
      <c r="C102" s="9">
        <v>343</v>
      </c>
      <c r="D102" s="9">
        <v>103</v>
      </c>
      <c r="E102" s="9"/>
      <c r="F102" s="9"/>
      <c r="G102" s="10"/>
      <c r="H102" s="10"/>
      <c r="I102" s="11">
        <f>SUM(C102*7,D102*0,H102*15)</f>
        <v>2401</v>
      </c>
      <c r="J102" s="48"/>
      <c r="K102" s="48"/>
      <c r="L102"/>
    </row>
    <row r="103" spans="1:12" ht="12">
      <c r="A103" s="102"/>
      <c r="B103" s="8" t="s">
        <v>15</v>
      </c>
      <c r="C103" s="9">
        <v>278</v>
      </c>
      <c r="D103" s="9">
        <v>81</v>
      </c>
      <c r="E103" s="9"/>
      <c r="F103" s="9"/>
      <c r="G103" s="10"/>
      <c r="H103" s="10"/>
      <c r="I103" s="11">
        <f>SUM(C103*7,D103*0,H103*15)</f>
        <v>1946</v>
      </c>
      <c r="J103" s="11"/>
      <c r="K103" s="11"/>
      <c r="L103" s="12"/>
    </row>
    <row r="104" spans="1:12" ht="12">
      <c r="A104" s="102"/>
      <c r="B104" s="8">
        <v>920</v>
      </c>
      <c r="C104" s="9">
        <v>173</v>
      </c>
      <c r="D104" s="9">
        <v>31</v>
      </c>
      <c r="E104" s="9"/>
      <c r="F104" s="9"/>
      <c r="G104" s="10"/>
      <c r="H104" s="10"/>
      <c r="I104" s="11">
        <f>SUM(C104*7,D104*0,H104*15)</f>
        <v>1211</v>
      </c>
      <c r="J104" s="11"/>
      <c r="K104" s="11"/>
      <c r="L104" s="12"/>
    </row>
    <row r="105" spans="1:12" ht="12">
      <c r="A105" s="102"/>
      <c r="B105" s="8" t="s">
        <v>56</v>
      </c>
      <c r="C105" s="9">
        <v>149</v>
      </c>
      <c r="D105" s="9">
        <v>19</v>
      </c>
      <c r="E105" s="9"/>
      <c r="F105" s="9"/>
      <c r="G105" s="10"/>
      <c r="H105" s="10"/>
      <c r="I105" s="11">
        <f>SUM(C105*7,D105*0,H105*15)</f>
        <v>1043</v>
      </c>
      <c r="J105" s="11"/>
      <c r="K105" s="11"/>
      <c r="L105" s="12"/>
    </row>
    <row r="106" spans="1:12" ht="12">
      <c r="A106" s="102"/>
      <c r="B106" s="8" t="s">
        <v>17</v>
      </c>
      <c r="C106" s="9">
        <v>101</v>
      </c>
      <c r="D106" s="9">
        <v>76</v>
      </c>
      <c r="E106" s="9"/>
      <c r="F106" s="9"/>
      <c r="G106" s="10"/>
      <c r="H106" s="10"/>
      <c r="I106" s="11">
        <f>SUM(C106*7,D106*0,H106*15)</f>
        <v>707</v>
      </c>
      <c r="J106" s="11"/>
      <c r="K106" s="11"/>
      <c r="L106" s="12"/>
    </row>
    <row r="107" spans="1:12" ht="12">
      <c r="A107" s="102"/>
      <c r="B107" s="18" t="s">
        <v>20</v>
      </c>
      <c r="C107" s="19">
        <f aca="true" t="shared" si="16" ref="C107:H107">SUM(C102:C106)</f>
        <v>1044</v>
      </c>
      <c r="D107" s="19">
        <f t="shared" si="16"/>
        <v>310</v>
      </c>
      <c r="E107" s="19">
        <f t="shared" si="16"/>
        <v>0</v>
      </c>
      <c r="F107" s="19">
        <f t="shared" si="16"/>
        <v>0</v>
      </c>
      <c r="G107" s="19">
        <f t="shared" si="16"/>
        <v>0</v>
      </c>
      <c r="H107" s="19">
        <f t="shared" si="16"/>
        <v>0</v>
      </c>
      <c r="I107" s="19"/>
      <c r="J107" s="19">
        <f>SUM(J102:J106)</f>
        <v>0</v>
      </c>
      <c r="K107" s="19">
        <f>SUM(K102:K106)</f>
        <v>0</v>
      </c>
      <c r="L107" s="20">
        <f>SUM(I102:I106)-J107+K107</f>
        <v>7308</v>
      </c>
    </row>
    <row r="108" spans="1:12" ht="12">
      <c r="A108" s="102">
        <v>42356</v>
      </c>
      <c r="B108" s="8" t="s">
        <v>14</v>
      </c>
      <c r="C108" s="9">
        <v>305</v>
      </c>
      <c r="D108" s="9">
        <v>74</v>
      </c>
      <c r="E108" s="9"/>
      <c r="F108" s="9"/>
      <c r="G108" s="10"/>
      <c r="H108" s="10"/>
      <c r="I108" s="11">
        <f>SUM(C108*7,D108*0,H108*15)</f>
        <v>2135</v>
      </c>
      <c r="J108" s="48"/>
      <c r="K108" s="48"/>
      <c r="L108"/>
    </row>
    <row r="109" spans="1:12" ht="12">
      <c r="A109" s="102"/>
      <c r="B109" s="8" t="s">
        <v>15</v>
      </c>
      <c r="C109" s="9">
        <v>273</v>
      </c>
      <c r="D109" s="9">
        <v>83</v>
      </c>
      <c r="E109" s="9"/>
      <c r="F109" s="9"/>
      <c r="G109" s="10"/>
      <c r="H109" s="10"/>
      <c r="I109" s="11">
        <f>SUM(C109*7,D109*0,H109*15)</f>
        <v>1911</v>
      </c>
      <c r="J109" s="11"/>
      <c r="K109" s="11"/>
      <c r="L109" s="12"/>
    </row>
    <row r="110" spans="1:12" ht="12">
      <c r="A110" s="102"/>
      <c r="B110" s="8">
        <v>920</v>
      </c>
      <c r="C110" s="9">
        <v>191</v>
      </c>
      <c r="D110" s="9">
        <v>12</v>
      </c>
      <c r="E110" s="9"/>
      <c r="F110" s="9"/>
      <c r="G110" s="10"/>
      <c r="H110" s="10"/>
      <c r="I110" s="11">
        <f>SUM(C110*7,D110*0,H110*15)</f>
        <v>1337</v>
      </c>
      <c r="J110" s="11"/>
      <c r="K110" s="11"/>
      <c r="L110" s="12"/>
    </row>
    <row r="111" spans="1:12" ht="12">
      <c r="A111" s="102"/>
      <c r="B111" s="8" t="s">
        <v>56</v>
      </c>
      <c r="C111" s="9">
        <v>170</v>
      </c>
      <c r="D111" s="9">
        <v>8</v>
      </c>
      <c r="E111" s="9"/>
      <c r="F111" s="9"/>
      <c r="G111" s="10"/>
      <c r="H111" s="10"/>
      <c r="I111" s="11">
        <f>SUM(C111*7,D111*0,H111*15)</f>
        <v>1190</v>
      </c>
      <c r="J111" s="11"/>
      <c r="K111" s="11"/>
      <c r="L111" s="12"/>
    </row>
    <row r="112" spans="1:12" ht="12">
      <c r="A112" s="102"/>
      <c r="B112" s="8" t="s">
        <v>17</v>
      </c>
      <c r="C112" s="9">
        <v>96</v>
      </c>
      <c r="D112" s="9">
        <v>54</v>
      </c>
      <c r="E112" s="9"/>
      <c r="F112" s="9"/>
      <c r="G112" s="10"/>
      <c r="H112" s="10"/>
      <c r="I112" s="11">
        <f>SUM(C112*7,D112*0,H112*15)</f>
        <v>672</v>
      </c>
      <c r="J112" s="11"/>
      <c r="K112" s="11"/>
      <c r="L112" s="12"/>
    </row>
    <row r="113" spans="1:12" ht="12">
      <c r="A113" s="102"/>
      <c r="B113" s="18" t="s">
        <v>20</v>
      </c>
      <c r="C113" s="19">
        <f aca="true" t="shared" si="17" ref="C113:H113">SUM(C108:C112)</f>
        <v>1035</v>
      </c>
      <c r="D113" s="19">
        <f t="shared" si="17"/>
        <v>231</v>
      </c>
      <c r="E113" s="19">
        <f t="shared" si="17"/>
        <v>0</v>
      </c>
      <c r="F113" s="19">
        <f t="shared" si="17"/>
        <v>0</v>
      </c>
      <c r="G113" s="19">
        <f t="shared" si="17"/>
        <v>0</v>
      </c>
      <c r="H113" s="19">
        <f t="shared" si="17"/>
        <v>0</v>
      </c>
      <c r="I113" s="19"/>
      <c r="J113" s="19">
        <f>SUM(J108:J112)</f>
        <v>0</v>
      </c>
      <c r="K113" s="19">
        <f>SUM(K108:K112)</f>
        <v>0</v>
      </c>
      <c r="L113" s="20">
        <f>SUM(I108:I112)-J113+K113</f>
        <v>7245</v>
      </c>
    </row>
    <row r="114" spans="1:12" ht="12">
      <c r="A114" s="102">
        <v>42357</v>
      </c>
      <c r="B114" s="8" t="s">
        <v>14</v>
      </c>
      <c r="C114" s="9">
        <v>291</v>
      </c>
      <c r="D114" s="9">
        <v>75</v>
      </c>
      <c r="E114" s="9"/>
      <c r="F114" s="9"/>
      <c r="G114" s="10"/>
      <c r="H114" s="10"/>
      <c r="I114" s="11">
        <f>SUM(C114*7,D114*0,H114*15)</f>
        <v>2037</v>
      </c>
      <c r="J114" s="48"/>
      <c r="K114" s="48"/>
      <c r="L114"/>
    </row>
    <row r="115" spans="1:12" ht="12">
      <c r="A115" s="102"/>
      <c r="B115" s="8" t="s">
        <v>15</v>
      </c>
      <c r="C115" s="9">
        <v>311</v>
      </c>
      <c r="D115" s="9">
        <v>42</v>
      </c>
      <c r="E115" s="9"/>
      <c r="F115" s="9"/>
      <c r="G115" s="10"/>
      <c r="H115" s="10"/>
      <c r="I115" s="11">
        <f>SUM(C115*7,D115*0,H115*15)</f>
        <v>2177</v>
      </c>
      <c r="J115" s="11"/>
      <c r="K115" s="11"/>
      <c r="L115" s="12"/>
    </row>
    <row r="116" spans="1:12" ht="12">
      <c r="A116" s="102"/>
      <c r="B116" s="8">
        <v>920</v>
      </c>
      <c r="C116" s="9">
        <v>175</v>
      </c>
      <c r="D116" s="9">
        <v>32</v>
      </c>
      <c r="E116" s="9"/>
      <c r="F116" s="9"/>
      <c r="G116" s="10"/>
      <c r="H116" s="10"/>
      <c r="I116" s="11">
        <f>SUM(C116*7,D116*0,H116*15)</f>
        <v>1225</v>
      </c>
      <c r="J116" s="11"/>
      <c r="K116" s="11"/>
      <c r="L116" s="12"/>
    </row>
    <row r="117" spans="1:12" ht="12">
      <c r="A117" s="102"/>
      <c r="B117" s="8" t="s">
        <v>56</v>
      </c>
      <c r="C117" s="9">
        <v>203</v>
      </c>
      <c r="D117" s="9">
        <v>5</v>
      </c>
      <c r="E117" s="9"/>
      <c r="F117" s="9"/>
      <c r="G117" s="10"/>
      <c r="H117" s="10"/>
      <c r="I117" s="11">
        <f>SUM(C117*7,D117*0,H117*15)</f>
        <v>1421</v>
      </c>
      <c r="J117" s="11"/>
      <c r="K117" s="11"/>
      <c r="L117" s="12"/>
    </row>
    <row r="118" spans="1:12" ht="12">
      <c r="A118" s="102"/>
      <c r="B118" s="8" t="s">
        <v>17</v>
      </c>
      <c r="C118" s="9">
        <v>145</v>
      </c>
      <c r="D118" s="9">
        <v>49</v>
      </c>
      <c r="E118" s="9"/>
      <c r="F118" s="9"/>
      <c r="G118" s="10"/>
      <c r="H118" s="10"/>
      <c r="I118" s="11">
        <f>SUM(C118*7,D118*0,H118*15)</f>
        <v>1015</v>
      </c>
      <c r="J118" s="11"/>
      <c r="K118" s="11"/>
      <c r="L118" s="12"/>
    </row>
    <row r="119" spans="1:12" ht="12">
      <c r="A119" s="102"/>
      <c r="B119" s="18" t="s">
        <v>20</v>
      </c>
      <c r="C119" s="19">
        <f aca="true" t="shared" si="18" ref="C119:H119">SUM(C114:C118)</f>
        <v>1125</v>
      </c>
      <c r="D119" s="19">
        <f t="shared" si="18"/>
        <v>203</v>
      </c>
      <c r="E119" s="19">
        <f t="shared" si="18"/>
        <v>0</v>
      </c>
      <c r="F119" s="19">
        <f t="shared" si="18"/>
        <v>0</v>
      </c>
      <c r="G119" s="19">
        <f t="shared" si="18"/>
        <v>0</v>
      </c>
      <c r="H119" s="19">
        <f t="shared" si="18"/>
        <v>0</v>
      </c>
      <c r="I119" s="19"/>
      <c r="J119" s="19">
        <f>SUM(J114:J118)</f>
        <v>0</v>
      </c>
      <c r="K119" s="19">
        <f>SUM(K114:K118)</f>
        <v>0</v>
      </c>
      <c r="L119" s="20">
        <f>SUM(I114:I118)-J119+K119</f>
        <v>7875</v>
      </c>
    </row>
    <row r="120" spans="1:12" ht="12">
      <c r="A120" s="102">
        <v>42358</v>
      </c>
      <c r="B120" s="8" t="s">
        <v>14</v>
      </c>
      <c r="C120" s="9">
        <v>705</v>
      </c>
      <c r="D120" s="9">
        <v>48</v>
      </c>
      <c r="E120" s="9"/>
      <c r="F120" s="9"/>
      <c r="G120" s="10"/>
      <c r="H120" s="10"/>
      <c r="I120" s="11">
        <f>SUM(C120*7,D120*0,H120*15)</f>
        <v>4935</v>
      </c>
      <c r="J120" s="48"/>
      <c r="K120" s="48"/>
      <c r="L120"/>
    </row>
    <row r="121" spans="1:12" ht="12">
      <c r="A121" s="102"/>
      <c r="B121" s="8" t="s">
        <v>15</v>
      </c>
      <c r="C121" s="9">
        <v>700</v>
      </c>
      <c r="D121" s="9">
        <v>70</v>
      </c>
      <c r="E121" s="9"/>
      <c r="F121" s="9"/>
      <c r="G121" s="10"/>
      <c r="H121" s="10"/>
      <c r="I121" s="11">
        <f>SUM(C121*7,D121*0,H121*15)</f>
        <v>4900</v>
      </c>
      <c r="J121" s="11"/>
      <c r="K121" s="11"/>
      <c r="L121" s="12"/>
    </row>
    <row r="122" spans="1:12" ht="12">
      <c r="A122" s="102"/>
      <c r="B122" s="8">
        <v>920</v>
      </c>
      <c r="C122" s="9">
        <v>273</v>
      </c>
      <c r="D122" s="9">
        <v>19</v>
      </c>
      <c r="E122" s="9"/>
      <c r="F122" s="9"/>
      <c r="G122" s="10"/>
      <c r="H122" s="10"/>
      <c r="I122" s="11">
        <f>SUM(C122*7,D122*0,H122*15)</f>
        <v>1911</v>
      </c>
      <c r="J122" s="11"/>
      <c r="K122" s="11"/>
      <c r="L122" s="12"/>
    </row>
    <row r="123" spans="1:12" ht="12">
      <c r="A123" s="102"/>
      <c r="B123" s="8" t="s">
        <v>56</v>
      </c>
      <c r="C123" s="9">
        <v>590</v>
      </c>
      <c r="D123" s="9">
        <v>29</v>
      </c>
      <c r="E123" s="9"/>
      <c r="F123" s="9"/>
      <c r="G123" s="10"/>
      <c r="H123" s="10"/>
      <c r="I123" s="11">
        <f>SUM(C123*7,D123*0,H123*15)</f>
        <v>4130</v>
      </c>
      <c r="J123" s="11"/>
      <c r="K123" s="11"/>
      <c r="L123" s="12"/>
    </row>
    <row r="124" spans="1:12" ht="12">
      <c r="A124" s="102"/>
      <c r="B124" s="8" t="s">
        <v>17</v>
      </c>
      <c r="C124" s="9">
        <v>265</v>
      </c>
      <c r="D124" s="9">
        <v>57</v>
      </c>
      <c r="E124" s="9"/>
      <c r="F124" s="9"/>
      <c r="G124" s="10"/>
      <c r="H124" s="10"/>
      <c r="I124" s="11">
        <f>SUM(C124*7,D124*0,H124*15)</f>
        <v>1855</v>
      </c>
      <c r="J124" s="11"/>
      <c r="K124" s="11"/>
      <c r="L124" s="12"/>
    </row>
    <row r="125" spans="1:12" ht="12">
      <c r="A125" s="102"/>
      <c r="B125" s="18" t="s">
        <v>20</v>
      </c>
      <c r="C125" s="19">
        <f aca="true" t="shared" si="19" ref="C125:H125">SUM(C120:C124)</f>
        <v>2533</v>
      </c>
      <c r="D125" s="19">
        <f t="shared" si="19"/>
        <v>223</v>
      </c>
      <c r="E125" s="19">
        <f t="shared" si="19"/>
        <v>0</v>
      </c>
      <c r="F125" s="19">
        <f t="shared" si="19"/>
        <v>0</v>
      </c>
      <c r="G125" s="19">
        <f t="shared" si="19"/>
        <v>0</v>
      </c>
      <c r="H125" s="19">
        <f t="shared" si="19"/>
        <v>0</v>
      </c>
      <c r="I125" s="19"/>
      <c r="J125" s="19">
        <f>SUM(J120:J124)</f>
        <v>0</v>
      </c>
      <c r="K125" s="19">
        <f>SUM(K120:K124)</f>
        <v>0</v>
      </c>
      <c r="L125" s="20">
        <f>SUM(I120:I124)-J125+K125</f>
        <v>17731</v>
      </c>
    </row>
    <row r="126" spans="1:12" ht="12">
      <c r="A126" s="102">
        <v>42359</v>
      </c>
      <c r="B126" s="8" t="s">
        <v>14</v>
      </c>
      <c r="C126" s="9">
        <v>901</v>
      </c>
      <c r="D126" s="9">
        <v>130</v>
      </c>
      <c r="E126" s="9"/>
      <c r="F126" s="9"/>
      <c r="G126" s="10"/>
      <c r="H126" s="10"/>
      <c r="I126" s="11">
        <f>SUM(C126*7,D126*0,H126*15)</f>
        <v>6307</v>
      </c>
      <c r="J126" s="48"/>
      <c r="K126" s="48"/>
      <c r="L126"/>
    </row>
    <row r="127" spans="1:12" ht="12">
      <c r="A127" s="102"/>
      <c r="B127" s="8" t="s">
        <v>15</v>
      </c>
      <c r="C127" s="9">
        <v>637</v>
      </c>
      <c r="D127" s="9">
        <v>146</v>
      </c>
      <c r="E127" s="9"/>
      <c r="F127" s="9"/>
      <c r="G127" s="10"/>
      <c r="H127" s="10"/>
      <c r="I127" s="11">
        <f>SUM(C127*7,D127*0,H127*15)</f>
        <v>4459</v>
      </c>
      <c r="J127" s="11"/>
      <c r="K127" s="11"/>
      <c r="L127" s="12"/>
    </row>
    <row r="128" spans="1:12" ht="12">
      <c r="A128" s="102"/>
      <c r="B128" s="8">
        <v>920</v>
      </c>
      <c r="C128" s="9">
        <v>366</v>
      </c>
      <c r="D128" s="9">
        <v>27</v>
      </c>
      <c r="E128" s="9"/>
      <c r="F128" s="9"/>
      <c r="G128" s="10"/>
      <c r="H128" s="10"/>
      <c r="I128" s="11">
        <f>SUM(C128*7,D128*0,H128*15)</f>
        <v>2562</v>
      </c>
      <c r="J128" s="11"/>
      <c r="K128" s="11"/>
      <c r="L128" s="12"/>
    </row>
    <row r="129" spans="1:12" ht="12">
      <c r="A129" s="102"/>
      <c r="B129" s="8" t="s">
        <v>56</v>
      </c>
      <c r="C129" s="9">
        <v>399</v>
      </c>
      <c r="D129" s="9">
        <v>15</v>
      </c>
      <c r="E129" s="9"/>
      <c r="F129" s="9"/>
      <c r="G129" s="10"/>
      <c r="H129" s="10"/>
      <c r="I129" s="11">
        <f>SUM(C129*7,D129*0,H129*15)</f>
        <v>2793</v>
      </c>
      <c r="J129" s="11"/>
      <c r="K129" s="11"/>
      <c r="L129" s="12"/>
    </row>
    <row r="130" spans="1:12" ht="12">
      <c r="A130" s="102"/>
      <c r="B130" s="8" t="s">
        <v>17</v>
      </c>
      <c r="C130" s="9">
        <v>347</v>
      </c>
      <c r="D130" s="9">
        <v>113</v>
      </c>
      <c r="E130" s="9"/>
      <c r="F130" s="9"/>
      <c r="G130" s="10"/>
      <c r="H130" s="10"/>
      <c r="I130" s="11">
        <f>SUM(C130*7,D130*0,H130*15)</f>
        <v>2429</v>
      </c>
      <c r="J130" s="11"/>
      <c r="K130" s="11"/>
      <c r="L130" s="12"/>
    </row>
    <row r="131" spans="1:12" ht="12">
      <c r="A131" s="102"/>
      <c r="B131" s="18" t="s">
        <v>20</v>
      </c>
      <c r="C131" s="19">
        <f aca="true" t="shared" si="20" ref="C131:H131">SUM(C126:C130)</f>
        <v>2650</v>
      </c>
      <c r="D131" s="19">
        <f t="shared" si="20"/>
        <v>431</v>
      </c>
      <c r="E131" s="19">
        <f t="shared" si="20"/>
        <v>0</v>
      </c>
      <c r="F131" s="19">
        <f t="shared" si="20"/>
        <v>0</v>
      </c>
      <c r="G131" s="19">
        <f t="shared" si="20"/>
        <v>0</v>
      </c>
      <c r="H131" s="19">
        <f t="shared" si="20"/>
        <v>0</v>
      </c>
      <c r="I131" s="19"/>
      <c r="J131" s="19">
        <f>SUM(J126:J130)</f>
        <v>0</v>
      </c>
      <c r="K131" s="19">
        <f>SUM(K126:K130)</f>
        <v>0</v>
      </c>
      <c r="L131" s="20">
        <f>SUM(I126:I130)-J131+K131</f>
        <v>18550</v>
      </c>
    </row>
    <row r="132" spans="1:12" ht="12">
      <c r="A132" s="103" t="s">
        <v>22</v>
      </c>
      <c r="B132" s="103">
        <v>920</v>
      </c>
      <c r="C132" s="21">
        <f>SUM(C131,C125,C119,C113,C107,C101,C95)</f>
        <v>10316</v>
      </c>
      <c r="D132" s="21">
        <f>SUM(D131,D125,D119,D113,D107,D101,D95)</f>
        <v>1703</v>
      </c>
      <c r="E132" s="21">
        <f>SUM(E131,E125,E119,E113,E107,E100,E94)</f>
        <v>0</v>
      </c>
      <c r="F132" s="21">
        <f>SUM(F131,F125,F119,F113,F107,F100,F94)</f>
        <v>0</v>
      </c>
      <c r="G132" s="21">
        <f>SUM(G131,G125,G119,G113,G107,G100,G94)</f>
        <v>0</v>
      </c>
      <c r="H132" s="21">
        <f>SUM(H131,H125,H119,H113,H107,H100,H94)</f>
        <v>0</v>
      </c>
      <c r="I132" s="21">
        <f>SUM(I131,I125,I119,I113,I106,I99,I93)</f>
        <v>3185</v>
      </c>
      <c r="J132" s="21"/>
      <c r="K132" s="21"/>
      <c r="L132" s="21">
        <f>SUM(L95,L101,L107,L113,L119,L125,L131)</f>
        <v>72212</v>
      </c>
    </row>
    <row r="133" spans="1:12" ht="12">
      <c r="A133" s="102">
        <v>41995</v>
      </c>
      <c r="B133" s="8" t="s">
        <v>14</v>
      </c>
      <c r="C133" s="9">
        <v>299</v>
      </c>
      <c r="D133" s="9">
        <v>38</v>
      </c>
      <c r="E133" s="9"/>
      <c r="F133" s="9"/>
      <c r="G133" s="10"/>
      <c r="H133" s="10"/>
      <c r="I133" s="11">
        <f>SUM(C133*7,D133*0,H133*15)</f>
        <v>2093</v>
      </c>
      <c r="J133" s="48"/>
      <c r="K133" s="48"/>
      <c r="L133"/>
    </row>
    <row r="134" spans="1:12" ht="12">
      <c r="A134" s="102"/>
      <c r="B134" s="8" t="s">
        <v>15</v>
      </c>
      <c r="C134" s="9">
        <v>284</v>
      </c>
      <c r="D134" s="9">
        <v>43</v>
      </c>
      <c r="E134" s="9"/>
      <c r="F134" s="9"/>
      <c r="G134" s="10"/>
      <c r="H134" s="10"/>
      <c r="I134" s="11">
        <f>SUM(C134*7,D134*0,H134*15)</f>
        <v>1988</v>
      </c>
      <c r="J134" s="11"/>
      <c r="K134" s="11"/>
      <c r="L134" s="12"/>
    </row>
    <row r="135" spans="1:12" ht="12">
      <c r="A135" s="102"/>
      <c r="B135" s="8">
        <v>920</v>
      </c>
      <c r="C135" s="9">
        <v>143</v>
      </c>
      <c r="D135" s="9">
        <v>12</v>
      </c>
      <c r="E135" s="9"/>
      <c r="F135" s="9"/>
      <c r="G135" s="10"/>
      <c r="H135" s="10"/>
      <c r="I135" s="11">
        <f>SUM(C135*7,D135*0,H135*15)</f>
        <v>1001</v>
      </c>
      <c r="J135" s="11"/>
      <c r="K135" s="11"/>
      <c r="L135" s="12"/>
    </row>
    <row r="136" spans="1:12" ht="12">
      <c r="A136" s="102"/>
      <c r="B136" s="8" t="s">
        <v>56</v>
      </c>
      <c r="C136" s="9">
        <v>322</v>
      </c>
      <c r="D136" s="9">
        <v>22</v>
      </c>
      <c r="E136" s="9"/>
      <c r="F136" s="9"/>
      <c r="G136" s="10"/>
      <c r="H136" s="10"/>
      <c r="I136" s="11">
        <f>SUM(C136*7,D136*0,H136*15)</f>
        <v>2254</v>
      </c>
      <c r="J136" s="11"/>
      <c r="K136" s="11"/>
      <c r="L136" s="12"/>
    </row>
    <row r="137" spans="1:12" ht="12">
      <c r="A137" s="102"/>
      <c r="B137" s="8" t="s">
        <v>17</v>
      </c>
      <c r="C137" s="9">
        <v>193</v>
      </c>
      <c r="D137" s="9">
        <v>21</v>
      </c>
      <c r="E137" s="9"/>
      <c r="F137" s="9"/>
      <c r="G137" s="10"/>
      <c r="H137" s="10"/>
      <c r="I137" s="11">
        <f>SUM(C137*7,D137*0,H137*15)</f>
        <v>1351</v>
      </c>
      <c r="J137" s="11"/>
      <c r="K137" s="11"/>
      <c r="L137" s="12"/>
    </row>
    <row r="138" spans="1:12" ht="12">
      <c r="A138" s="102"/>
      <c r="B138" s="18" t="s">
        <v>20</v>
      </c>
      <c r="C138" s="19">
        <f aca="true" t="shared" si="21" ref="C138:H138">SUM(C133:C137)</f>
        <v>1241</v>
      </c>
      <c r="D138" s="19">
        <f t="shared" si="21"/>
        <v>136</v>
      </c>
      <c r="E138" s="19">
        <f t="shared" si="21"/>
        <v>0</v>
      </c>
      <c r="F138" s="19">
        <f t="shared" si="21"/>
        <v>0</v>
      </c>
      <c r="G138" s="19">
        <f t="shared" si="21"/>
        <v>0</v>
      </c>
      <c r="H138" s="19">
        <f t="shared" si="21"/>
        <v>0</v>
      </c>
      <c r="I138" s="19"/>
      <c r="J138" s="19">
        <f>SUM(J133:J137)</f>
        <v>0</v>
      </c>
      <c r="K138" s="19">
        <f>SUM(K133:K137)</f>
        <v>0</v>
      </c>
      <c r="L138" s="20">
        <f>SUM(I133:I137)-J138+K138</f>
        <v>8687</v>
      </c>
    </row>
    <row r="139" spans="1:12" ht="12">
      <c r="A139" s="102">
        <v>41996</v>
      </c>
      <c r="B139" s="8" t="s">
        <v>14</v>
      </c>
      <c r="C139" s="9">
        <v>431</v>
      </c>
      <c r="D139" s="9">
        <v>50</v>
      </c>
      <c r="E139" s="9"/>
      <c r="F139" s="9"/>
      <c r="G139" s="10"/>
      <c r="H139" s="10"/>
      <c r="I139" s="11">
        <f>SUM(C139*7,D139*0,H139*15)</f>
        <v>3017</v>
      </c>
      <c r="J139" s="48"/>
      <c r="K139" s="48"/>
      <c r="L139"/>
    </row>
    <row r="140" spans="1:12" ht="12">
      <c r="A140" s="102"/>
      <c r="B140" s="8" t="s">
        <v>15</v>
      </c>
      <c r="C140" s="9">
        <v>289</v>
      </c>
      <c r="D140" s="9">
        <v>13</v>
      </c>
      <c r="E140" s="9"/>
      <c r="F140" s="9"/>
      <c r="G140" s="10"/>
      <c r="H140" s="10"/>
      <c r="I140" s="11">
        <f>SUM(C140*7,D140*0,H140*15)</f>
        <v>2023</v>
      </c>
      <c r="J140" s="11"/>
      <c r="K140" s="11"/>
      <c r="L140" s="12"/>
    </row>
    <row r="141" spans="1:12" ht="12">
      <c r="A141" s="102"/>
      <c r="B141" s="8">
        <v>920</v>
      </c>
      <c r="C141" s="9">
        <v>365</v>
      </c>
      <c r="D141" s="9">
        <v>35</v>
      </c>
      <c r="E141" s="9"/>
      <c r="F141" s="9"/>
      <c r="G141" s="10"/>
      <c r="H141" s="10"/>
      <c r="I141" s="11">
        <f>SUM(C141*7,D141*0,H141*15)</f>
        <v>2555</v>
      </c>
      <c r="J141" s="11"/>
      <c r="K141" s="11"/>
      <c r="L141" s="12"/>
    </row>
    <row r="142" spans="1:12" ht="12">
      <c r="A142" s="102"/>
      <c r="B142" s="8" t="s">
        <v>56</v>
      </c>
      <c r="C142" s="9">
        <v>90</v>
      </c>
      <c r="D142" s="9">
        <v>4</v>
      </c>
      <c r="E142" s="9"/>
      <c r="F142" s="9"/>
      <c r="G142" s="10"/>
      <c r="H142" s="10"/>
      <c r="I142" s="11">
        <f>SUM(C142*7,D142*0,H142*15)</f>
        <v>630</v>
      </c>
      <c r="J142" s="11"/>
      <c r="K142" s="11"/>
      <c r="L142" s="12"/>
    </row>
    <row r="143" spans="1:12" ht="12">
      <c r="A143" s="102"/>
      <c r="B143" s="8" t="s">
        <v>17</v>
      </c>
      <c r="C143" s="9">
        <v>163</v>
      </c>
      <c r="D143" s="9">
        <v>37</v>
      </c>
      <c r="E143" s="9"/>
      <c r="F143" s="9"/>
      <c r="G143" s="10"/>
      <c r="H143" s="10"/>
      <c r="I143" s="11">
        <f>SUM(C143*7,D143*0,H143*15)</f>
        <v>1141</v>
      </c>
      <c r="J143" s="11"/>
      <c r="K143" s="11"/>
      <c r="L143" s="12"/>
    </row>
    <row r="144" spans="1:12" ht="12">
      <c r="A144" s="102"/>
      <c r="B144" s="18" t="s">
        <v>20</v>
      </c>
      <c r="C144" s="19">
        <f aca="true" t="shared" si="22" ref="C144:H144">SUM(C139:C143)</f>
        <v>1338</v>
      </c>
      <c r="D144" s="19">
        <f t="shared" si="22"/>
        <v>139</v>
      </c>
      <c r="E144" s="19">
        <f t="shared" si="22"/>
        <v>0</v>
      </c>
      <c r="F144" s="19">
        <f t="shared" si="22"/>
        <v>0</v>
      </c>
      <c r="G144" s="19">
        <f t="shared" si="22"/>
        <v>0</v>
      </c>
      <c r="H144" s="19">
        <f t="shared" si="22"/>
        <v>0</v>
      </c>
      <c r="I144" s="19"/>
      <c r="J144" s="19">
        <f>SUM(J139:J143)</f>
        <v>0</v>
      </c>
      <c r="K144" s="19">
        <f>SUM(K139:K143)</f>
        <v>0</v>
      </c>
      <c r="L144" s="20">
        <f>SUM(I139:I143)-J144+K144</f>
        <v>9366</v>
      </c>
    </row>
    <row r="145" spans="1:12" ht="12">
      <c r="A145" s="102">
        <v>41997</v>
      </c>
      <c r="B145" s="8" t="s">
        <v>14</v>
      </c>
      <c r="C145" s="9">
        <v>295</v>
      </c>
      <c r="D145" s="9">
        <v>13</v>
      </c>
      <c r="E145" s="9"/>
      <c r="F145" s="9"/>
      <c r="G145" s="10"/>
      <c r="H145" s="10"/>
      <c r="I145" s="11">
        <f>SUM(C145*7,D145*0,H145*15)</f>
        <v>2065</v>
      </c>
      <c r="J145" s="48"/>
      <c r="K145" s="48"/>
      <c r="L145"/>
    </row>
    <row r="146" spans="1:12" ht="12">
      <c r="A146" s="102"/>
      <c r="B146" s="8" t="s">
        <v>15</v>
      </c>
      <c r="C146" s="9">
        <v>149</v>
      </c>
      <c r="D146" s="9">
        <v>25</v>
      </c>
      <c r="E146" s="9"/>
      <c r="F146" s="9"/>
      <c r="G146" s="10"/>
      <c r="H146" s="10"/>
      <c r="I146" s="11">
        <f>SUM(C146*7,D146*0,H146*15)</f>
        <v>1043</v>
      </c>
      <c r="J146" s="11"/>
      <c r="K146" s="11"/>
      <c r="L146" s="12"/>
    </row>
    <row r="147" spans="1:12" ht="12">
      <c r="A147" s="102"/>
      <c r="B147" s="8">
        <v>920</v>
      </c>
      <c r="C147" s="9">
        <v>162</v>
      </c>
      <c r="D147" s="9">
        <v>3</v>
      </c>
      <c r="E147" s="9"/>
      <c r="F147" s="9"/>
      <c r="G147" s="10"/>
      <c r="H147" s="10"/>
      <c r="I147" s="11">
        <f>SUM(C147*7,D147*0,H147*15)</f>
        <v>1134</v>
      </c>
      <c r="J147" s="11"/>
      <c r="K147" s="11"/>
      <c r="L147" s="12"/>
    </row>
    <row r="148" spans="1:12" ht="12">
      <c r="A148" s="102"/>
      <c r="B148" s="8" t="s">
        <v>56</v>
      </c>
      <c r="C148" s="9">
        <v>153</v>
      </c>
      <c r="D148" s="9">
        <v>10</v>
      </c>
      <c r="E148" s="9"/>
      <c r="F148" s="9"/>
      <c r="G148" s="10"/>
      <c r="H148" s="10"/>
      <c r="I148" s="11">
        <f>SUM(C148*7,D148*0,H148*15)</f>
        <v>1071</v>
      </c>
      <c r="J148" s="11"/>
      <c r="K148" s="11"/>
      <c r="L148" s="12"/>
    </row>
    <row r="149" spans="1:12" ht="12">
      <c r="A149" s="102"/>
      <c r="B149" s="8" t="s">
        <v>17</v>
      </c>
      <c r="C149" s="9">
        <v>124</v>
      </c>
      <c r="D149" s="9">
        <v>25</v>
      </c>
      <c r="E149" s="9"/>
      <c r="F149" s="9"/>
      <c r="G149" s="10"/>
      <c r="H149" s="10"/>
      <c r="I149" s="11">
        <f>SUM(C149*7,D149*0,H149*15)</f>
        <v>868</v>
      </c>
      <c r="J149" s="11"/>
      <c r="K149" s="11"/>
      <c r="L149" s="12"/>
    </row>
    <row r="150" spans="1:12" ht="12">
      <c r="A150" s="102"/>
      <c r="B150" s="18" t="s">
        <v>20</v>
      </c>
      <c r="C150" s="19">
        <f aca="true" t="shared" si="23" ref="C150:H150">SUM(C145:C149)</f>
        <v>883</v>
      </c>
      <c r="D150" s="19">
        <f t="shared" si="23"/>
        <v>76</v>
      </c>
      <c r="E150" s="19">
        <f t="shared" si="23"/>
        <v>0</v>
      </c>
      <c r="F150" s="19">
        <f t="shared" si="23"/>
        <v>0</v>
      </c>
      <c r="G150" s="19">
        <f t="shared" si="23"/>
        <v>0</v>
      </c>
      <c r="H150" s="19">
        <f t="shared" si="23"/>
        <v>0</v>
      </c>
      <c r="I150" s="19"/>
      <c r="J150" s="19">
        <f>SUM(J145:J149)</f>
        <v>0</v>
      </c>
      <c r="K150" s="19">
        <f>SUM(K145:K149)</f>
        <v>0</v>
      </c>
      <c r="L150" s="20">
        <f>SUM(I145:I149)-J150+K150</f>
        <v>6181</v>
      </c>
    </row>
    <row r="151" spans="1:12" ht="12">
      <c r="A151" s="101">
        <v>41998</v>
      </c>
      <c r="B151" s="8" t="s">
        <v>14</v>
      </c>
      <c r="C151" s="9"/>
      <c r="D151" s="9"/>
      <c r="E151" s="9"/>
      <c r="F151" s="9"/>
      <c r="G151" s="10"/>
      <c r="H151" s="10"/>
      <c r="I151" s="11">
        <f>SUM(C151*7,D151*0,H151*15)</f>
        <v>0</v>
      </c>
      <c r="J151" s="48"/>
      <c r="K151" s="48"/>
      <c r="L151"/>
    </row>
    <row r="152" spans="1:12" ht="12">
      <c r="A152" s="101"/>
      <c r="B152" s="8" t="s">
        <v>15</v>
      </c>
      <c r="C152" s="9"/>
      <c r="D152" s="9"/>
      <c r="E152" s="9"/>
      <c r="F152" s="9"/>
      <c r="G152" s="10"/>
      <c r="H152" s="10"/>
      <c r="I152" s="11">
        <f>SUM(C152*7,D152*0,H152*15)</f>
        <v>0</v>
      </c>
      <c r="J152" s="11"/>
      <c r="K152" s="11"/>
      <c r="L152" s="12"/>
    </row>
    <row r="153" spans="1:12" ht="12">
      <c r="A153" s="101"/>
      <c r="B153" s="8">
        <v>920</v>
      </c>
      <c r="C153" s="9"/>
      <c r="D153" s="9"/>
      <c r="E153" s="9"/>
      <c r="F153" s="9"/>
      <c r="G153" s="10"/>
      <c r="H153" s="10"/>
      <c r="I153" s="11">
        <f>SUM(C153*7,D153*0,H153*15)</f>
        <v>0</v>
      </c>
      <c r="J153" s="11"/>
      <c r="K153" s="11"/>
      <c r="L153" s="12"/>
    </row>
    <row r="154" spans="1:12" ht="12">
      <c r="A154" s="101"/>
      <c r="B154" s="8" t="s">
        <v>56</v>
      </c>
      <c r="C154" s="9"/>
      <c r="D154" s="9"/>
      <c r="E154" s="9"/>
      <c r="F154" s="9"/>
      <c r="G154" s="10"/>
      <c r="H154" s="10"/>
      <c r="I154" s="11">
        <f>SUM(C154*7,D154*0,H154*15)</f>
        <v>0</v>
      </c>
      <c r="J154" s="11"/>
      <c r="K154" s="11"/>
      <c r="L154" s="12"/>
    </row>
    <row r="155" spans="1:12" ht="12">
      <c r="A155" s="101"/>
      <c r="B155" s="8" t="s">
        <v>17</v>
      </c>
      <c r="C155" s="9"/>
      <c r="D155" s="9"/>
      <c r="E155" s="9"/>
      <c r="F155" s="9"/>
      <c r="G155" s="10"/>
      <c r="H155" s="10"/>
      <c r="I155" s="11">
        <f>SUM(C155*7,D155*0,H155*15)</f>
        <v>0</v>
      </c>
      <c r="J155" s="11"/>
      <c r="K155" s="11"/>
      <c r="L155" s="12"/>
    </row>
    <row r="156" spans="1:12" ht="12">
      <c r="A156" s="101"/>
      <c r="B156" s="18" t="s">
        <v>20</v>
      </c>
      <c r="C156" s="19">
        <f aca="true" t="shared" si="24" ref="C156:H156">SUM(C151:C155)</f>
        <v>0</v>
      </c>
      <c r="D156" s="19">
        <f t="shared" si="24"/>
        <v>0</v>
      </c>
      <c r="E156" s="19">
        <f t="shared" si="24"/>
        <v>0</v>
      </c>
      <c r="F156" s="19">
        <f t="shared" si="24"/>
        <v>0</v>
      </c>
      <c r="G156" s="19">
        <f t="shared" si="24"/>
        <v>0</v>
      </c>
      <c r="H156" s="19">
        <f t="shared" si="24"/>
        <v>0</v>
      </c>
      <c r="I156" s="19"/>
      <c r="J156" s="19">
        <f>SUM(J151:J155)</f>
        <v>0</v>
      </c>
      <c r="K156" s="19">
        <f>SUM(K151:K155)</f>
        <v>0</v>
      </c>
      <c r="L156" s="20">
        <f>SUM(I151:I155)-J156+K156</f>
        <v>0</v>
      </c>
    </row>
    <row r="157" spans="1:12" ht="12">
      <c r="A157" s="102">
        <v>41999</v>
      </c>
      <c r="B157" s="8" t="s">
        <v>14</v>
      </c>
      <c r="C157" s="9">
        <v>724</v>
      </c>
      <c r="D157" s="9">
        <v>91</v>
      </c>
      <c r="E157" s="9"/>
      <c r="F157" s="9"/>
      <c r="G157" s="10"/>
      <c r="H157" s="10"/>
      <c r="I157" s="11">
        <f>SUM(C157*7,D157*0,H157*15)</f>
        <v>5068</v>
      </c>
      <c r="J157" s="48"/>
      <c r="K157" s="48"/>
      <c r="L157"/>
    </row>
    <row r="158" spans="1:12" ht="12">
      <c r="A158" s="102"/>
      <c r="B158" s="8" t="s">
        <v>15</v>
      </c>
      <c r="C158" s="9">
        <v>906</v>
      </c>
      <c r="D158" s="9">
        <v>66</v>
      </c>
      <c r="E158" s="9"/>
      <c r="F158" s="9"/>
      <c r="G158" s="10"/>
      <c r="H158" s="10"/>
      <c r="I158" s="11">
        <f>SUM(C158*7,D158*0,H158*15)</f>
        <v>6342</v>
      </c>
      <c r="J158" s="11"/>
      <c r="K158" s="11"/>
      <c r="L158" s="12"/>
    </row>
    <row r="159" spans="1:12" ht="12">
      <c r="A159" s="102"/>
      <c r="B159" s="8">
        <v>920</v>
      </c>
      <c r="C159" s="9">
        <v>595</v>
      </c>
      <c r="D159" s="9">
        <v>44</v>
      </c>
      <c r="E159" s="9"/>
      <c r="F159" s="9"/>
      <c r="G159" s="10"/>
      <c r="H159" s="10"/>
      <c r="I159" s="11">
        <f>SUM(C159*7,D159*0,H159*15)</f>
        <v>4165</v>
      </c>
      <c r="J159" s="11"/>
      <c r="K159" s="11"/>
      <c r="L159" s="12"/>
    </row>
    <row r="160" spans="1:12" ht="12">
      <c r="A160" s="102"/>
      <c r="B160" s="8" t="s">
        <v>56</v>
      </c>
      <c r="C160" s="9">
        <v>271</v>
      </c>
      <c r="D160" s="9">
        <v>21</v>
      </c>
      <c r="E160" s="9"/>
      <c r="F160" s="9"/>
      <c r="G160" s="10"/>
      <c r="H160" s="10"/>
      <c r="I160" s="11">
        <f>SUM(C160*7,D160*0,H160*15)</f>
        <v>1897</v>
      </c>
      <c r="J160" s="11"/>
      <c r="K160" s="11"/>
      <c r="L160" s="12"/>
    </row>
    <row r="161" spans="1:12" ht="12">
      <c r="A161" s="102"/>
      <c r="B161" s="8" t="s">
        <v>17</v>
      </c>
      <c r="C161" s="9">
        <v>363</v>
      </c>
      <c r="D161" s="9">
        <v>115</v>
      </c>
      <c r="E161" s="9"/>
      <c r="F161" s="9"/>
      <c r="G161" s="10"/>
      <c r="H161" s="10"/>
      <c r="I161" s="11">
        <f>SUM(C161*7,D161*0,H161*15)</f>
        <v>2541</v>
      </c>
      <c r="J161" s="11">
        <v>90</v>
      </c>
      <c r="K161" s="11">
        <v>84</v>
      </c>
      <c r="L161" s="12"/>
    </row>
    <row r="162" spans="1:12" ht="12">
      <c r="A162" s="102"/>
      <c r="B162" s="18" t="s">
        <v>20</v>
      </c>
      <c r="C162" s="19">
        <f aca="true" t="shared" si="25" ref="C162:H162">SUM(C157:C161)</f>
        <v>2859</v>
      </c>
      <c r="D162" s="19">
        <f t="shared" si="25"/>
        <v>337</v>
      </c>
      <c r="E162" s="19">
        <f t="shared" si="25"/>
        <v>0</v>
      </c>
      <c r="F162" s="19">
        <f t="shared" si="25"/>
        <v>0</v>
      </c>
      <c r="G162" s="19">
        <f t="shared" si="25"/>
        <v>0</v>
      </c>
      <c r="H162" s="19">
        <f t="shared" si="25"/>
        <v>0</v>
      </c>
      <c r="I162" s="19"/>
      <c r="J162" s="19">
        <f>SUM(J157:J161)</f>
        <v>90</v>
      </c>
      <c r="K162" s="19">
        <f>SUM(K157:K161)</f>
        <v>84</v>
      </c>
      <c r="L162" s="20">
        <f>SUM(I157:I161)-J162+K162</f>
        <v>20007</v>
      </c>
    </row>
    <row r="163" spans="1:12" ht="12">
      <c r="A163" s="102">
        <v>42000</v>
      </c>
      <c r="B163" s="8" t="s">
        <v>14</v>
      </c>
      <c r="C163" s="9">
        <v>984</v>
      </c>
      <c r="D163" s="9">
        <v>145</v>
      </c>
      <c r="E163" s="9"/>
      <c r="F163" s="9"/>
      <c r="G163" s="10"/>
      <c r="H163" s="10"/>
      <c r="I163" s="11">
        <f>SUM(C163*7,D163*0,H163*15)</f>
        <v>6888</v>
      </c>
      <c r="J163" s="48"/>
      <c r="K163" s="48"/>
      <c r="L163"/>
    </row>
    <row r="164" spans="1:12" ht="12">
      <c r="A164" s="102"/>
      <c r="B164" s="8" t="s">
        <v>15</v>
      </c>
      <c r="C164" s="9">
        <v>1201</v>
      </c>
      <c r="D164" s="9">
        <v>155</v>
      </c>
      <c r="E164" s="9"/>
      <c r="F164" s="9"/>
      <c r="G164" s="10"/>
      <c r="H164" s="10"/>
      <c r="I164" s="11">
        <f>SUM(C164*7,D164*0,H164*15)</f>
        <v>8407</v>
      </c>
      <c r="J164" s="11"/>
      <c r="K164" s="11"/>
      <c r="L164" s="12"/>
    </row>
    <row r="165" spans="1:12" ht="12">
      <c r="A165" s="102"/>
      <c r="B165" s="8">
        <v>920</v>
      </c>
      <c r="C165" s="9">
        <v>828</v>
      </c>
      <c r="D165" s="9">
        <v>34</v>
      </c>
      <c r="E165" s="9"/>
      <c r="F165" s="9"/>
      <c r="G165" s="10"/>
      <c r="H165" s="10"/>
      <c r="I165" s="11">
        <f>SUM(C165*7,D165*0,H165*15)</f>
        <v>5796</v>
      </c>
      <c r="J165" s="11"/>
      <c r="K165" s="11"/>
      <c r="L165" s="12"/>
    </row>
    <row r="166" spans="1:12" ht="12">
      <c r="A166" s="102"/>
      <c r="B166" s="8" t="s">
        <v>56</v>
      </c>
      <c r="C166" s="9">
        <v>523</v>
      </c>
      <c r="D166" s="9">
        <v>34</v>
      </c>
      <c r="E166" s="9"/>
      <c r="F166" s="9"/>
      <c r="G166" s="10"/>
      <c r="H166" s="10"/>
      <c r="I166" s="11">
        <f>SUM(C166*7,D166*0,H166*15)</f>
        <v>3661</v>
      </c>
      <c r="J166" s="11"/>
      <c r="K166" s="11"/>
      <c r="L166" s="12"/>
    </row>
    <row r="167" spans="1:12" ht="12">
      <c r="A167" s="102"/>
      <c r="B167" s="8" t="s">
        <v>17</v>
      </c>
      <c r="C167" s="9">
        <v>472</v>
      </c>
      <c r="D167" s="9">
        <v>108</v>
      </c>
      <c r="E167" s="9"/>
      <c r="F167" s="9"/>
      <c r="G167" s="10"/>
      <c r="H167" s="10"/>
      <c r="I167" s="11">
        <f>SUM(C167*7,D167*0,H167*15)</f>
        <v>3304</v>
      </c>
      <c r="J167" s="11"/>
      <c r="K167" s="11"/>
      <c r="L167" s="12"/>
    </row>
    <row r="168" spans="1:12" ht="12">
      <c r="A168" s="102"/>
      <c r="B168" s="18" t="s">
        <v>20</v>
      </c>
      <c r="C168" s="19">
        <f aca="true" t="shared" si="26" ref="C168:H168">SUM(C163:C167)</f>
        <v>4008</v>
      </c>
      <c r="D168" s="19">
        <f t="shared" si="26"/>
        <v>476</v>
      </c>
      <c r="E168" s="19">
        <f t="shared" si="26"/>
        <v>0</v>
      </c>
      <c r="F168" s="19">
        <f t="shared" si="26"/>
        <v>0</v>
      </c>
      <c r="G168" s="19">
        <f t="shared" si="26"/>
        <v>0</v>
      </c>
      <c r="H168" s="19">
        <f t="shared" si="26"/>
        <v>0</v>
      </c>
      <c r="I168" s="19"/>
      <c r="J168" s="19">
        <f>SUM(J163:J167)</f>
        <v>0</v>
      </c>
      <c r="K168" s="19">
        <f>SUM(K163:K167)</f>
        <v>0</v>
      </c>
      <c r="L168" s="20">
        <f>SUM(I163:I167)-J168+K168</f>
        <v>28056</v>
      </c>
    </row>
    <row r="169" spans="1:12" ht="12">
      <c r="A169" s="102">
        <v>42001</v>
      </c>
      <c r="B169" s="8" t="s">
        <v>14</v>
      </c>
      <c r="C169" s="9">
        <v>1268</v>
      </c>
      <c r="D169" s="9">
        <v>132</v>
      </c>
      <c r="E169" s="9"/>
      <c r="F169" s="9"/>
      <c r="G169" s="10"/>
      <c r="H169" s="10"/>
      <c r="I169" s="11">
        <f>SUM(C169*7,D169*0,H169*15)</f>
        <v>8876</v>
      </c>
      <c r="J169" s="48"/>
      <c r="K169" s="48"/>
      <c r="L169"/>
    </row>
    <row r="170" spans="1:12" ht="12">
      <c r="A170" s="102"/>
      <c r="B170" s="8" t="s">
        <v>15</v>
      </c>
      <c r="C170" s="9">
        <v>1387</v>
      </c>
      <c r="D170" s="9">
        <v>187</v>
      </c>
      <c r="E170" s="9"/>
      <c r="F170" s="9"/>
      <c r="G170" s="10"/>
      <c r="H170" s="10"/>
      <c r="I170" s="11">
        <f>SUM(C170*7,D170*0,H170*15)</f>
        <v>9709</v>
      </c>
      <c r="J170" s="11"/>
      <c r="K170" s="11"/>
      <c r="L170" s="12"/>
    </row>
    <row r="171" spans="1:12" ht="12">
      <c r="A171" s="102"/>
      <c r="B171" s="8">
        <v>920</v>
      </c>
      <c r="C171" s="9">
        <v>844</v>
      </c>
      <c r="D171" s="9">
        <v>75</v>
      </c>
      <c r="E171" s="9"/>
      <c r="F171" s="9"/>
      <c r="G171" s="10"/>
      <c r="H171" s="10"/>
      <c r="I171" s="11">
        <f>SUM(C171*7,D171*0,H171*15)</f>
        <v>5908</v>
      </c>
      <c r="J171" s="11"/>
      <c r="K171" s="11"/>
      <c r="L171" s="12"/>
    </row>
    <row r="172" spans="1:12" ht="12">
      <c r="A172" s="102"/>
      <c r="B172" s="8" t="s">
        <v>56</v>
      </c>
      <c r="C172" s="9">
        <v>606</v>
      </c>
      <c r="D172" s="9">
        <v>33</v>
      </c>
      <c r="E172" s="9"/>
      <c r="F172" s="9"/>
      <c r="G172" s="10"/>
      <c r="H172" s="10"/>
      <c r="I172" s="11">
        <f>SUM(C172*7,D172*0,H172*15)</f>
        <v>4242</v>
      </c>
      <c r="J172" s="11"/>
      <c r="K172" s="11"/>
      <c r="L172" s="12"/>
    </row>
    <row r="173" spans="1:12" ht="12">
      <c r="A173" s="102"/>
      <c r="B173" s="8" t="s">
        <v>17</v>
      </c>
      <c r="C173" s="9">
        <v>643</v>
      </c>
      <c r="D173" s="9">
        <v>119</v>
      </c>
      <c r="E173" s="9"/>
      <c r="F173" s="9"/>
      <c r="G173" s="10"/>
      <c r="H173" s="10"/>
      <c r="I173" s="11">
        <f>SUM(C173*7,D173*0,H173*15)</f>
        <v>4501</v>
      </c>
      <c r="J173" s="11"/>
      <c r="K173" s="11"/>
      <c r="L173" s="12"/>
    </row>
    <row r="174" spans="1:12" ht="12">
      <c r="A174" s="102"/>
      <c r="B174" s="18" t="s">
        <v>20</v>
      </c>
      <c r="C174" s="19">
        <f aca="true" t="shared" si="27" ref="C174:H174">SUM(C169:C173)</f>
        <v>4748</v>
      </c>
      <c r="D174" s="19">
        <f t="shared" si="27"/>
        <v>546</v>
      </c>
      <c r="E174" s="19">
        <f t="shared" si="27"/>
        <v>0</v>
      </c>
      <c r="F174" s="19">
        <f t="shared" si="27"/>
        <v>0</v>
      </c>
      <c r="G174" s="19">
        <f t="shared" si="27"/>
        <v>0</v>
      </c>
      <c r="H174" s="19">
        <f t="shared" si="27"/>
        <v>0</v>
      </c>
      <c r="I174" s="19"/>
      <c r="J174" s="19">
        <f>SUM(J169:J173)</f>
        <v>0</v>
      </c>
      <c r="K174" s="19">
        <f>SUM(K169:K173)</f>
        <v>0</v>
      </c>
      <c r="L174" s="20">
        <f>SUM(I169:I173)-J174+K174</f>
        <v>33236</v>
      </c>
    </row>
    <row r="175" spans="1:12" ht="12">
      <c r="A175" s="103" t="s">
        <v>22</v>
      </c>
      <c r="B175" s="103">
        <v>920</v>
      </c>
      <c r="C175" s="21">
        <f>SUM(C174,C168,C162,C156,C150,C144,C138)</f>
        <v>15077</v>
      </c>
      <c r="D175" s="21">
        <f>SUM(D174,D168,D162,D156,D150,D144,D138)</f>
        <v>1710</v>
      </c>
      <c r="E175" s="21">
        <f>SUM(E174,E168,E162,E156,E150,E143,E137)</f>
        <v>0</v>
      </c>
      <c r="F175" s="21">
        <f>SUM(F174,F168,F162,F156,F150,F143,F137)</f>
        <v>0</v>
      </c>
      <c r="G175" s="21">
        <f>SUM(G174,G168,G162,G156,G150,G143,G137)</f>
        <v>0</v>
      </c>
      <c r="H175" s="21">
        <f>SUM(H174,H168,H162,H156,H150,H143,H137)</f>
        <v>0</v>
      </c>
      <c r="I175" s="21">
        <f>SUM(I174,I168,I162,I156,I149,I142,I136)</f>
        <v>3752</v>
      </c>
      <c r="J175" s="21"/>
      <c r="K175" s="21"/>
      <c r="L175" s="21">
        <f>SUM(L174,L168,L162,L156,L150,L144,L138)</f>
        <v>105533</v>
      </c>
    </row>
    <row r="176" spans="1:12" ht="12">
      <c r="A176" s="102">
        <v>42367</v>
      </c>
      <c r="B176" s="8" t="s">
        <v>14</v>
      </c>
      <c r="C176" s="9">
        <v>873</v>
      </c>
      <c r="D176" s="9">
        <v>36</v>
      </c>
      <c r="E176" s="9"/>
      <c r="F176" s="9"/>
      <c r="G176" s="10"/>
      <c r="H176" s="10"/>
      <c r="I176" s="11">
        <f>SUM(C176*7,D176*0,H176*15)</f>
        <v>6111</v>
      </c>
      <c r="J176" s="48"/>
      <c r="K176" s="48"/>
      <c r="L176"/>
    </row>
    <row r="177" spans="1:12" ht="12">
      <c r="A177" s="102"/>
      <c r="B177" s="8" t="s">
        <v>15</v>
      </c>
      <c r="C177" s="9">
        <v>744</v>
      </c>
      <c r="D177" s="9">
        <v>102</v>
      </c>
      <c r="E177" s="9"/>
      <c r="F177" s="9"/>
      <c r="G177" s="10"/>
      <c r="H177" s="10"/>
      <c r="I177" s="11">
        <f>SUM(C177*7,D177*0,H177*15)</f>
        <v>5208</v>
      </c>
      <c r="J177" s="11"/>
      <c r="K177" s="11"/>
      <c r="L177" s="12"/>
    </row>
    <row r="178" spans="1:12" ht="12">
      <c r="A178" s="102"/>
      <c r="B178" s="8">
        <v>920</v>
      </c>
      <c r="C178" s="9">
        <v>508</v>
      </c>
      <c r="D178" s="9">
        <v>16</v>
      </c>
      <c r="E178" s="9"/>
      <c r="F178" s="9"/>
      <c r="G178" s="10"/>
      <c r="H178" s="10"/>
      <c r="I178" s="11">
        <f>SUM(C178*7,D178*0,H178*15)</f>
        <v>3556</v>
      </c>
      <c r="J178" s="11"/>
      <c r="K178" s="11"/>
      <c r="L178" s="12"/>
    </row>
    <row r="179" spans="1:12" ht="12">
      <c r="A179" s="102"/>
      <c r="B179" s="8" t="s">
        <v>56</v>
      </c>
      <c r="C179" s="9">
        <v>773</v>
      </c>
      <c r="D179" s="9">
        <v>27</v>
      </c>
      <c r="E179" s="9"/>
      <c r="F179" s="9"/>
      <c r="G179" s="10"/>
      <c r="H179" s="10"/>
      <c r="I179" s="11">
        <f>SUM(C179*7,D179*0,H179*15)</f>
        <v>5411</v>
      </c>
      <c r="J179" s="11"/>
      <c r="K179" s="11"/>
      <c r="L179" s="12"/>
    </row>
    <row r="180" spans="1:12" ht="12">
      <c r="A180" s="102"/>
      <c r="B180" s="8" t="s">
        <v>17</v>
      </c>
      <c r="C180" s="9">
        <v>504</v>
      </c>
      <c r="D180" s="9">
        <v>30</v>
      </c>
      <c r="E180" s="9"/>
      <c r="F180" s="9"/>
      <c r="G180" s="10"/>
      <c r="H180" s="10"/>
      <c r="I180" s="11">
        <f>SUM(C180*7,D180*0,H180*15)</f>
        <v>3528</v>
      </c>
      <c r="J180" s="11"/>
      <c r="K180" s="11"/>
      <c r="L180" s="12"/>
    </row>
    <row r="181" spans="1:12" ht="12">
      <c r="A181" s="102"/>
      <c r="B181" s="18" t="s">
        <v>20</v>
      </c>
      <c r="C181" s="19">
        <f aca="true" t="shared" si="28" ref="C181:H181">SUM(C176:C180)</f>
        <v>3402</v>
      </c>
      <c r="D181" s="19">
        <f t="shared" si="28"/>
        <v>211</v>
      </c>
      <c r="E181" s="19">
        <f t="shared" si="28"/>
        <v>0</v>
      </c>
      <c r="F181" s="19">
        <f t="shared" si="28"/>
        <v>0</v>
      </c>
      <c r="G181" s="19">
        <f t="shared" si="28"/>
        <v>0</v>
      </c>
      <c r="H181" s="19">
        <f t="shared" si="28"/>
        <v>0</v>
      </c>
      <c r="I181" s="19"/>
      <c r="J181" s="19">
        <f>SUM(J176:J180)</f>
        <v>0</v>
      </c>
      <c r="K181" s="19">
        <f>SUM(K176:K180)</f>
        <v>0</v>
      </c>
      <c r="L181" s="20">
        <f>SUM(I176:I180)-J181+K181</f>
        <v>23814</v>
      </c>
    </row>
    <row r="182" spans="1:12" ht="12">
      <c r="A182" s="102">
        <v>42368</v>
      </c>
      <c r="B182" s="8" t="s">
        <v>14</v>
      </c>
      <c r="C182" s="9">
        <v>1297</v>
      </c>
      <c r="D182" s="9">
        <v>96</v>
      </c>
      <c r="E182" s="9"/>
      <c r="F182" s="9"/>
      <c r="G182" s="10"/>
      <c r="H182" s="10"/>
      <c r="I182" s="11">
        <f>SUM(C182*7,D182*0,H182*15)</f>
        <v>9079</v>
      </c>
      <c r="J182" s="48"/>
      <c r="K182" s="48"/>
      <c r="L182"/>
    </row>
    <row r="183" spans="1:12" ht="12">
      <c r="A183" s="102"/>
      <c r="B183" s="8" t="s">
        <v>15</v>
      </c>
      <c r="C183" s="9">
        <v>830</v>
      </c>
      <c r="D183" s="9">
        <v>95</v>
      </c>
      <c r="E183" s="9"/>
      <c r="F183" s="9"/>
      <c r="G183" s="10"/>
      <c r="H183" s="10"/>
      <c r="I183" s="11">
        <f>SUM(C183*7,D183*0,H183*15)</f>
        <v>5810</v>
      </c>
      <c r="J183" s="11"/>
      <c r="K183" s="11"/>
      <c r="L183" s="12"/>
    </row>
    <row r="184" spans="1:12" ht="12">
      <c r="A184" s="102"/>
      <c r="B184" s="8">
        <v>920</v>
      </c>
      <c r="C184" s="9">
        <v>825</v>
      </c>
      <c r="D184" s="9">
        <v>85</v>
      </c>
      <c r="E184" s="9"/>
      <c r="F184" s="9"/>
      <c r="G184" s="10"/>
      <c r="H184" s="10"/>
      <c r="I184" s="11">
        <f>SUM(C184*7,D184*0,H184*15)</f>
        <v>5775</v>
      </c>
      <c r="J184" s="11"/>
      <c r="K184" s="11"/>
      <c r="L184" s="12"/>
    </row>
    <row r="185" spans="1:12" ht="12">
      <c r="A185" s="102"/>
      <c r="B185" s="8" t="s">
        <v>56</v>
      </c>
      <c r="C185" s="9">
        <v>659</v>
      </c>
      <c r="D185" s="9"/>
      <c r="E185" s="9"/>
      <c r="F185" s="9"/>
      <c r="G185" s="10"/>
      <c r="H185" s="10"/>
      <c r="I185" s="11">
        <f>SUM(C185*7,D185*0,H185*15)</f>
        <v>4613</v>
      </c>
      <c r="J185" s="11">
        <v>50</v>
      </c>
      <c r="K185" s="11"/>
      <c r="L185" s="12"/>
    </row>
    <row r="186" spans="1:12" ht="12">
      <c r="A186" s="102"/>
      <c r="B186" s="8" t="s">
        <v>17</v>
      </c>
      <c r="C186" s="9">
        <v>649</v>
      </c>
      <c r="D186" s="9">
        <v>62</v>
      </c>
      <c r="E186" s="9"/>
      <c r="F186" s="9"/>
      <c r="G186" s="10"/>
      <c r="H186" s="10"/>
      <c r="I186" s="11">
        <f>SUM(C186*7,D186*0,H186*15)</f>
        <v>4543</v>
      </c>
      <c r="J186" s="11"/>
      <c r="K186" s="11"/>
      <c r="L186" s="12"/>
    </row>
    <row r="187" spans="1:12" ht="12">
      <c r="A187" s="102"/>
      <c r="B187" s="18" t="s">
        <v>20</v>
      </c>
      <c r="C187" s="19">
        <f aca="true" t="shared" si="29" ref="C187:H187">SUM(C182:C186)</f>
        <v>4260</v>
      </c>
      <c r="D187" s="19">
        <f t="shared" si="29"/>
        <v>338</v>
      </c>
      <c r="E187" s="19">
        <f t="shared" si="29"/>
        <v>0</v>
      </c>
      <c r="F187" s="19">
        <f t="shared" si="29"/>
        <v>0</v>
      </c>
      <c r="G187" s="19">
        <f t="shared" si="29"/>
        <v>0</v>
      </c>
      <c r="H187" s="19">
        <f t="shared" si="29"/>
        <v>0</v>
      </c>
      <c r="I187" s="19"/>
      <c r="J187" s="19">
        <f>SUM(J182:J186)</f>
        <v>50</v>
      </c>
      <c r="K187" s="19">
        <f>SUM(K182:K186)</f>
        <v>0</v>
      </c>
      <c r="L187" s="20">
        <f>SUM(I182:I186)-J187+K187</f>
        <v>29770</v>
      </c>
    </row>
    <row r="188" spans="1:12" ht="12">
      <c r="A188" s="102">
        <v>42369</v>
      </c>
      <c r="B188" s="8" t="s">
        <v>14</v>
      </c>
      <c r="C188" s="9">
        <v>542</v>
      </c>
      <c r="D188" s="9">
        <v>33</v>
      </c>
      <c r="E188" s="9"/>
      <c r="F188" s="9"/>
      <c r="G188" s="10"/>
      <c r="H188" s="10"/>
      <c r="I188" s="11">
        <f>SUM(C188*7,D188*0,H188*15)</f>
        <v>3794</v>
      </c>
      <c r="J188" s="48"/>
      <c r="K188" s="48"/>
      <c r="L188"/>
    </row>
    <row r="189" spans="1:12" ht="12">
      <c r="A189" s="102"/>
      <c r="B189" s="8" t="s">
        <v>15</v>
      </c>
      <c r="C189" s="9">
        <v>400</v>
      </c>
      <c r="D189" s="9">
        <v>93</v>
      </c>
      <c r="E189" s="9"/>
      <c r="F189" s="9"/>
      <c r="G189" s="10"/>
      <c r="H189" s="10"/>
      <c r="I189" s="11">
        <f>SUM(C189*7,D189*0,H189*15)</f>
        <v>2800</v>
      </c>
      <c r="J189" s="11"/>
      <c r="K189" s="11"/>
      <c r="L189" s="12"/>
    </row>
    <row r="190" spans="1:12" ht="12">
      <c r="A190" s="102"/>
      <c r="B190" s="8">
        <v>920</v>
      </c>
      <c r="C190" s="9">
        <v>320</v>
      </c>
      <c r="D190" s="9">
        <v>22</v>
      </c>
      <c r="E190" s="9"/>
      <c r="F190" s="9"/>
      <c r="G190" s="10"/>
      <c r="H190" s="10"/>
      <c r="I190" s="11">
        <f>SUM(C190*7,D190*0,H190*15)</f>
        <v>2240</v>
      </c>
      <c r="J190" s="11"/>
      <c r="K190" s="11"/>
      <c r="L190" s="12"/>
    </row>
    <row r="191" spans="1:12" ht="12">
      <c r="A191" s="102"/>
      <c r="B191" s="8" t="s">
        <v>56</v>
      </c>
      <c r="C191" s="9">
        <v>518</v>
      </c>
      <c r="D191" s="9">
        <v>15</v>
      </c>
      <c r="E191" s="9"/>
      <c r="F191" s="9"/>
      <c r="G191" s="10"/>
      <c r="H191" s="10"/>
      <c r="I191" s="11">
        <f>SUM(C191*7,D191*0,H191*15)</f>
        <v>3626</v>
      </c>
      <c r="J191" s="11"/>
      <c r="K191" s="11"/>
      <c r="L191" s="12"/>
    </row>
    <row r="192" spans="1:12" ht="12">
      <c r="A192" s="102"/>
      <c r="B192" s="8" t="s">
        <v>17</v>
      </c>
      <c r="C192" s="9">
        <v>362</v>
      </c>
      <c r="D192" s="9">
        <v>38</v>
      </c>
      <c r="E192" s="9"/>
      <c r="F192" s="9"/>
      <c r="G192" s="10"/>
      <c r="H192" s="10"/>
      <c r="I192" s="11">
        <f>SUM(C192*7,D192*0,H192*15)</f>
        <v>2534</v>
      </c>
      <c r="J192" s="11"/>
      <c r="K192" s="11"/>
      <c r="L192" s="12"/>
    </row>
    <row r="193" spans="1:12" ht="12">
      <c r="A193" s="102"/>
      <c r="B193" s="18" t="s">
        <v>20</v>
      </c>
      <c r="C193" s="19">
        <f aca="true" t="shared" si="30" ref="C193:H193">SUM(C188:C192)</f>
        <v>2142</v>
      </c>
      <c r="D193" s="19">
        <f t="shared" si="30"/>
        <v>201</v>
      </c>
      <c r="E193" s="19">
        <f t="shared" si="30"/>
        <v>0</v>
      </c>
      <c r="F193" s="19">
        <f t="shared" si="30"/>
        <v>0</v>
      </c>
      <c r="G193" s="19">
        <f t="shared" si="30"/>
        <v>0</v>
      </c>
      <c r="H193" s="19">
        <f t="shared" si="30"/>
        <v>0</v>
      </c>
      <c r="I193" s="19"/>
      <c r="J193" s="19">
        <f>SUM(J188:J192)</f>
        <v>0</v>
      </c>
      <c r="K193" s="19">
        <f>SUM(K188:K192)</f>
        <v>0</v>
      </c>
      <c r="L193" s="20">
        <f>SUM(I188:I192)-J193+K193</f>
        <v>14994</v>
      </c>
    </row>
    <row r="194" spans="1:12" ht="12">
      <c r="A194" s="103" t="s">
        <v>22</v>
      </c>
      <c r="B194" s="103">
        <v>920</v>
      </c>
      <c r="C194" s="21">
        <f>SUM(C193,C187,C181)</f>
        <v>9804</v>
      </c>
      <c r="D194" s="21">
        <f>SUM(D193,D187,D181)</f>
        <v>750</v>
      </c>
      <c r="E194" s="21">
        <f>SUM(E193,E187,E181,E175,E169,E162,E156)</f>
        <v>0</v>
      </c>
      <c r="F194" s="21">
        <f>SUM(F193,F187,F181,F175,F169,F162,F156)</f>
        <v>0</v>
      </c>
      <c r="G194" s="21">
        <f>SUM(G193,G187,G181,G175,G169,G162,G156)</f>
        <v>0</v>
      </c>
      <c r="H194" s="21">
        <f>SUM(H193,H187,H181,H175,H169,H162,H156)</f>
        <v>0</v>
      </c>
      <c r="I194" s="21">
        <f>SUM(I193,I187,I181,I175,I168,I161,I155)</f>
        <v>6293</v>
      </c>
      <c r="J194" s="21">
        <f>SUM(J193,J187,J181,J175,J168,J161,J155)</f>
        <v>140</v>
      </c>
      <c r="K194" s="21">
        <f>SUM(K193,K187,K181,K175,K168,K161,K155)</f>
        <v>84</v>
      </c>
      <c r="L194" s="21">
        <f>SUM(L181,L187,L193)</f>
        <v>68578</v>
      </c>
    </row>
    <row r="195" spans="1:12" ht="12">
      <c r="A195" s="105"/>
      <c r="B195" s="105"/>
      <c r="C195" s="23">
        <f>SUM(C194,C175,C132,C89,C46)</f>
        <v>54600</v>
      </c>
      <c r="D195" s="23">
        <f>SUM(D194,D175,D132,D89,D46)</f>
        <v>9108</v>
      </c>
      <c r="E195" s="23">
        <f>SUM(E194,E175,,E132,E89,E46)</f>
        <v>0</v>
      </c>
      <c r="F195" s="23">
        <f>SUM(F194,F175,,F132,F89,F46)</f>
        <v>0</v>
      </c>
      <c r="G195" s="23">
        <f>SUM(G194,G175,,G132,G89,G46)</f>
        <v>0</v>
      </c>
      <c r="H195" s="23">
        <f>SUM(H194,H175,,H132,H89,H46)</f>
        <v>0</v>
      </c>
      <c r="I195" s="24">
        <f>SUM(C195*7,D195*0,H195*15)</f>
        <v>382200</v>
      </c>
      <c r="J195" s="24"/>
      <c r="K195" s="24"/>
      <c r="L195" s="23">
        <f>SUM(L194,L175,,L132,L89,L46)</f>
        <v>382144</v>
      </c>
    </row>
  </sheetData>
  <sheetProtection selectLockedCells="1" selectUnlockedCells="1"/>
  <mergeCells count="41">
    <mergeCell ref="A176:A181"/>
    <mergeCell ref="A182:A187"/>
    <mergeCell ref="A188:A193"/>
    <mergeCell ref="A194:B194"/>
    <mergeCell ref="A195:B195"/>
    <mergeCell ref="A145:A150"/>
    <mergeCell ref="A151:A156"/>
    <mergeCell ref="A157:A162"/>
    <mergeCell ref="A163:A168"/>
    <mergeCell ref="A169:A174"/>
    <mergeCell ref="A175:B175"/>
    <mergeCell ref="A114:A119"/>
    <mergeCell ref="A120:A125"/>
    <mergeCell ref="A126:A131"/>
    <mergeCell ref="A132:B132"/>
    <mergeCell ref="A133:A138"/>
    <mergeCell ref="A139:A144"/>
    <mergeCell ref="A83:A88"/>
    <mergeCell ref="A89:B89"/>
    <mergeCell ref="A90:A95"/>
    <mergeCell ref="A96:A101"/>
    <mergeCell ref="A102:A107"/>
    <mergeCell ref="A108:A113"/>
    <mergeCell ref="A47:A52"/>
    <mergeCell ref="A53:A58"/>
    <mergeCell ref="A59:A64"/>
    <mergeCell ref="A65:A70"/>
    <mergeCell ref="A71:A76"/>
    <mergeCell ref="A77:A82"/>
    <mergeCell ref="A16:A21"/>
    <mergeCell ref="A22:A27"/>
    <mergeCell ref="A28:A33"/>
    <mergeCell ref="A34:A39"/>
    <mergeCell ref="A40:A45"/>
    <mergeCell ref="A46:B46"/>
    <mergeCell ref="A1:L1"/>
    <mergeCell ref="A2:B2"/>
    <mergeCell ref="C2:D2"/>
    <mergeCell ref="E2:G2"/>
    <mergeCell ref="A4:A9"/>
    <mergeCell ref="A10:A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3"/>
  <sheetViews>
    <sheetView tabSelected="1" zoomScale="110" zoomScaleNormal="110" zoomScalePageLayoutView="0" workbookViewId="0" topLeftCell="A10">
      <selection activeCell="B41" sqref="B41"/>
    </sheetView>
  </sheetViews>
  <sheetFormatPr defaultColWidth="9.140625" defaultRowHeight="12.75"/>
  <cols>
    <col min="1" max="1" width="11.7109375" style="2" customWidth="1"/>
    <col min="2" max="2" width="10.140625" style="2" customWidth="1"/>
    <col min="3" max="3" width="10.8515625" style="2" customWidth="1"/>
    <col min="4" max="4" width="6.28125" style="2" customWidth="1"/>
    <col min="5" max="5" width="8.421875" style="2" customWidth="1"/>
    <col min="6" max="6" width="7.140625" style="2" customWidth="1"/>
    <col min="7" max="7" width="12.140625" style="2" customWidth="1"/>
    <col min="8" max="8" width="12.28125" style="2" customWidth="1"/>
    <col min="9" max="9" width="15.57421875" style="2" customWidth="1"/>
    <col min="10" max="10" width="19.140625" style="2" customWidth="1"/>
    <col min="11" max="11" width="19.8515625" style="2" customWidth="1"/>
    <col min="12" max="12" width="14.7109375" style="49" customWidth="1"/>
    <col min="13" max="13" width="14.00390625" style="49" customWidth="1"/>
    <col min="14" max="14" width="14.140625" style="49" customWidth="1"/>
    <col min="15" max="15" width="13.7109375" style="49" customWidth="1"/>
    <col min="16" max="16" width="12.28125" style="49" customWidth="1"/>
    <col min="17" max="17" width="11.421875" style="49" customWidth="1"/>
    <col min="18" max="18" width="13.00390625" style="49" customWidth="1"/>
    <col min="19" max="19" width="14.00390625" style="49" customWidth="1"/>
    <col min="20" max="20" width="11.00390625" style="49" customWidth="1"/>
    <col min="21" max="21" width="15.00390625" style="0" customWidth="1"/>
  </cols>
  <sheetData>
    <row r="1" spans="1:20" ht="12">
      <c r="A1" s="107" t="s">
        <v>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1:20" ht="12">
      <c r="A2" s="108" t="s">
        <v>65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2">
      <c r="A3" s="109" t="s">
        <v>66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1:20" ht="12">
      <c r="A4" s="50" t="s">
        <v>67</v>
      </c>
      <c r="B4" s="110" t="s">
        <v>68</v>
      </c>
      <c r="C4" s="110"/>
      <c r="D4" s="110" t="s">
        <v>69</v>
      </c>
      <c r="E4" s="110"/>
      <c r="F4" s="110"/>
      <c r="G4" s="110"/>
      <c r="H4" s="111" t="s">
        <v>70</v>
      </c>
      <c r="I4" s="111"/>
      <c r="J4" s="111"/>
      <c r="K4" s="111"/>
      <c r="L4" s="53" t="s">
        <v>71</v>
      </c>
      <c r="M4" s="52" t="s">
        <v>72</v>
      </c>
      <c r="N4" s="52" t="s">
        <v>73</v>
      </c>
      <c r="O4" s="52" t="s">
        <v>74</v>
      </c>
      <c r="P4" s="52" t="s">
        <v>75</v>
      </c>
      <c r="Q4" s="52" t="s">
        <v>76</v>
      </c>
      <c r="R4" s="52" t="s">
        <v>77</v>
      </c>
      <c r="S4" s="52" t="s">
        <v>78</v>
      </c>
      <c r="T4" s="52"/>
    </row>
    <row r="5" spans="1:20" ht="12">
      <c r="A5" s="50" t="s">
        <v>79</v>
      </c>
      <c r="B5" s="53" t="s">
        <v>80</v>
      </c>
      <c r="C5" s="53" t="s">
        <v>81</v>
      </c>
      <c r="D5" s="52" t="s">
        <v>82</v>
      </c>
      <c r="E5" s="52" t="s">
        <v>83</v>
      </c>
      <c r="F5" s="52" t="s">
        <v>84</v>
      </c>
      <c r="G5" s="52" t="s">
        <v>12</v>
      </c>
      <c r="H5" s="52" t="s">
        <v>85</v>
      </c>
      <c r="I5" s="52" t="s">
        <v>86</v>
      </c>
      <c r="J5" s="52" t="s">
        <v>87</v>
      </c>
      <c r="K5" s="54"/>
      <c r="L5" s="53" t="s">
        <v>88</v>
      </c>
      <c r="M5" s="52" t="s">
        <v>89</v>
      </c>
      <c r="N5" s="52" t="s">
        <v>90</v>
      </c>
      <c r="O5" s="52" t="s">
        <v>91</v>
      </c>
      <c r="P5" s="52" t="s">
        <v>92</v>
      </c>
      <c r="Q5" s="52" t="s">
        <v>93</v>
      </c>
      <c r="R5" s="52" t="s">
        <v>94</v>
      </c>
      <c r="S5" s="52" t="s">
        <v>95</v>
      </c>
      <c r="T5" s="52" t="s">
        <v>96</v>
      </c>
    </row>
    <row r="6" spans="1:20" ht="12">
      <c r="A6" s="51"/>
      <c r="B6" s="112" t="s">
        <v>68</v>
      </c>
      <c r="C6" s="112"/>
      <c r="D6" s="112" t="s">
        <v>69</v>
      </c>
      <c r="E6" s="112"/>
      <c r="F6" s="112"/>
      <c r="G6" s="112"/>
      <c r="H6" s="113" t="s">
        <v>97</v>
      </c>
      <c r="I6" s="113"/>
      <c r="J6" s="113"/>
      <c r="K6" s="55" t="s">
        <v>98</v>
      </c>
      <c r="M6" s="52"/>
      <c r="N6" s="52"/>
      <c r="O6" s="52"/>
      <c r="P6" s="52"/>
      <c r="Q6" s="52"/>
      <c r="R6" s="52" t="s">
        <v>99</v>
      </c>
      <c r="S6" s="52" t="s">
        <v>100</v>
      </c>
      <c r="T6" s="52"/>
    </row>
    <row r="7" spans="1:20" ht="12">
      <c r="A7" s="50"/>
      <c r="B7" s="112"/>
      <c r="C7" s="112"/>
      <c r="D7" s="112"/>
      <c r="E7" s="112"/>
      <c r="F7" s="112"/>
      <c r="G7" s="112"/>
      <c r="H7" s="113" t="s">
        <v>101</v>
      </c>
      <c r="I7" s="113"/>
      <c r="J7" s="113"/>
      <c r="K7" s="56" t="s">
        <v>102</v>
      </c>
      <c r="L7" s="53" t="s">
        <v>103</v>
      </c>
      <c r="M7" s="52" t="s">
        <v>103</v>
      </c>
      <c r="N7" s="52" t="s">
        <v>103</v>
      </c>
      <c r="O7" s="52" t="s">
        <v>103</v>
      </c>
      <c r="P7" s="52" t="s">
        <v>103</v>
      </c>
      <c r="Q7" s="52" t="s">
        <v>103</v>
      </c>
      <c r="R7" s="52" t="s">
        <v>103</v>
      </c>
      <c r="S7" s="52" t="s">
        <v>103</v>
      </c>
      <c r="T7" s="52" t="s">
        <v>103</v>
      </c>
    </row>
    <row r="8" spans="1:20" ht="12">
      <c r="A8" s="50" t="s">
        <v>104</v>
      </c>
      <c r="B8" s="57">
        <f>Janeiro!C288</f>
        <v>81305</v>
      </c>
      <c r="C8" s="57">
        <f>Janeiro!D288</f>
        <v>8384</v>
      </c>
      <c r="D8" s="57">
        <f>Janeiro!E288</f>
        <v>1</v>
      </c>
      <c r="E8" s="57">
        <f>Janeiro!F288</f>
        <v>3887</v>
      </c>
      <c r="F8" s="57">
        <f>Janeiro!G288</f>
        <v>78</v>
      </c>
      <c r="G8" s="57">
        <f>Janeiro!H288</f>
        <v>0</v>
      </c>
      <c r="H8" s="58">
        <f aca="true" t="shared" si="0" ref="H8:H15">SUM(B8*6,C8*0)</f>
        <v>487830</v>
      </c>
      <c r="I8" s="58">
        <f aca="true" t="shared" si="1" ref="I8:I19">SUM(D8*10,E8*7,F8*5)</f>
        <v>27609</v>
      </c>
      <c r="J8" s="58">
        <f>SUM(H8:I8)+(G8*15)</f>
        <v>515439</v>
      </c>
      <c r="K8" s="59">
        <v>647805</v>
      </c>
      <c r="L8" s="60">
        <v>5</v>
      </c>
      <c r="M8" s="60">
        <v>0</v>
      </c>
      <c r="N8" s="60">
        <v>0</v>
      </c>
      <c r="O8" s="60">
        <v>49124.39</v>
      </c>
      <c r="P8" s="60">
        <v>1585</v>
      </c>
      <c r="Q8" s="60">
        <v>5250</v>
      </c>
      <c r="R8" s="60">
        <v>0</v>
      </c>
      <c r="S8" s="60">
        <f>10368</f>
        <v>10368</v>
      </c>
      <c r="T8" s="60">
        <f aca="true" t="shared" si="2" ref="T8:T19">SUM(K8:S8)</f>
        <v>714137.39</v>
      </c>
    </row>
    <row r="9" spans="1:20" ht="12">
      <c r="A9" s="50" t="s">
        <v>105</v>
      </c>
      <c r="B9" s="57">
        <f>Fevereiro!C288</f>
        <v>42776</v>
      </c>
      <c r="C9" s="57">
        <f>Fevereiro!D288</f>
        <v>5813</v>
      </c>
      <c r="D9" s="57">
        <f>Fevereiro!E288</f>
        <v>10</v>
      </c>
      <c r="E9" s="57">
        <f>Fevereiro!F288</f>
        <v>4177</v>
      </c>
      <c r="F9" s="57">
        <f>Fevereiro!G288</f>
        <v>54</v>
      </c>
      <c r="G9" s="57">
        <f>Fevereiro!H288</f>
        <v>0</v>
      </c>
      <c r="H9" s="58">
        <f t="shared" si="0"/>
        <v>256656</v>
      </c>
      <c r="I9" s="58">
        <f t="shared" si="1"/>
        <v>29609</v>
      </c>
      <c r="J9" s="58">
        <v>286327.2</v>
      </c>
      <c r="K9" s="59">
        <v>286327.2</v>
      </c>
      <c r="L9" s="60">
        <v>0</v>
      </c>
      <c r="M9" s="60">
        <v>0</v>
      </c>
      <c r="N9" s="60">
        <v>0</v>
      </c>
      <c r="O9" s="60">
        <v>44124.39</v>
      </c>
      <c r="P9" s="60">
        <v>2450</v>
      </c>
      <c r="Q9" s="60">
        <v>0</v>
      </c>
      <c r="R9" s="60">
        <v>0</v>
      </c>
      <c r="S9" s="60">
        <v>0</v>
      </c>
      <c r="T9" s="60">
        <f t="shared" si="2"/>
        <v>332901.59</v>
      </c>
    </row>
    <row r="10" spans="1:20" ht="12">
      <c r="A10" s="50" t="s">
        <v>106</v>
      </c>
      <c r="B10" s="57">
        <f>Março!C288</f>
        <v>45545</v>
      </c>
      <c r="C10" s="57">
        <f>Março!D288</f>
        <v>6936</v>
      </c>
      <c r="D10" s="57">
        <f>Março!E288</f>
        <v>0</v>
      </c>
      <c r="E10" s="57">
        <f>Março!F288</f>
        <v>5391</v>
      </c>
      <c r="F10" s="57">
        <f>Março!G288</f>
        <v>120</v>
      </c>
      <c r="G10" s="57">
        <f>Março!H288</f>
        <v>0</v>
      </c>
      <c r="H10" s="58">
        <f t="shared" si="0"/>
        <v>273270</v>
      </c>
      <c r="I10" s="58">
        <f t="shared" si="1"/>
        <v>38337</v>
      </c>
      <c r="J10" s="58">
        <f aca="true" t="shared" si="3" ref="J10:J19">SUM(H10:I10)+(G10*15)</f>
        <v>311607</v>
      </c>
      <c r="K10" s="59">
        <v>271183.05</v>
      </c>
      <c r="L10" s="60">
        <v>0</v>
      </c>
      <c r="M10" s="60">
        <v>0</v>
      </c>
      <c r="N10" s="60">
        <v>109</v>
      </c>
      <c r="O10" s="60">
        <v>56340.39</v>
      </c>
      <c r="P10" s="60">
        <v>1190</v>
      </c>
      <c r="Q10" s="60">
        <v>11794.65</v>
      </c>
      <c r="R10" s="60">
        <v>0</v>
      </c>
      <c r="S10" s="60">
        <v>700</v>
      </c>
      <c r="T10" s="60">
        <f t="shared" si="2"/>
        <v>341317.09</v>
      </c>
    </row>
    <row r="11" spans="1:20" ht="12">
      <c r="A11" s="50" t="s">
        <v>107</v>
      </c>
      <c r="B11" s="57">
        <f>Abril!C288</f>
        <v>54498</v>
      </c>
      <c r="C11" s="57">
        <f>Abril!D288</f>
        <v>6696</v>
      </c>
      <c r="D11" s="57">
        <f>Abril!E288</f>
        <v>1</v>
      </c>
      <c r="E11" s="57">
        <f>Abril!F288</f>
        <v>993</v>
      </c>
      <c r="F11" s="57">
        <f>Abril!G288</f>
        <v>21</v>
      </c>
      <c r="G11" s="57">
        <f>Abril!H288</f>
        <v>0</v>
      </c>
      <c r="H11" s="58">
        <f t="shared" si="0"/>
        <v>326988</v>
      </c>
      <c r="I11" s="58">
        <f t="shared" si="1"/>
        <v>7066</v>
      </c>
      <c r="J11" s="58">
        <f t="shared" si="3"/>
        <v>334054</v>
      </c>
      <c r="K11" s="59">
        <v>391648</v>
      </c>
      <c r="L11" s="60">
        <v>0</v>
      </c>
      <c r="M11" s="60">
        <v>0</v>
      </c>
      <c r="N11" s="60">
        <v>0</v>
      </c>
      <c r="O11" s="60">
        <v>56894.91</v>
      </c>
      <c r="P11" s="60">
        <v>1640</v>
      </c>
      <c r="Q11" s="60">
        <v>2000</v>
      </c>
      <c r="R11" s="60">
        <v>0</v>
      </c>
      <c r="S11" s="60">
        <v>0</v>
      </c>
      <c r="T11" s="60">
        <f t="shared" si="2"/>
        <v>452182.91000000003</v>
      </c>
    </row>
    <row r="12" spans="1:20" ht="12">
      <c r="A12" s="50" t="s">
        <v>108</v>
      </c>
      <c r="B12" s="57">
        <f>Maio!C195</f>
        <v>47006</v>
      </c>
      <c r="C12" s="57">
        <f>Maio!D195</f>
        <v>8851</v>
      </c>
      <c r="D12" s="57">
        <f>Maio!E195</f>
        <v>0</v>
      </c>
      <c r="E12" s="57">
        <f>Maio!F195</f>
        <v>0</v>
      </c>
      <c r="F12" s="57">
        <f>Maio!G195</f>
        <v>0</v>
      </c>
      <c r="G12" s="57">
        <f>Maio!H195</f>
        <v>0</v>
      </c>
      <c r="H12" s="58">
        <f t="shared" si="0"/>
        <v>282036</v>
      </c>
      <c r="I12" s="58">
        <f t="shared" si="1"/>
        <v>0</v>
      </c>
      <c r="J12" s="58">
        <f t="shared" si="3"/>
        <v>282036</v>
      </c>
      <c r="K12" s="59">
        <v>271087</v>
      </c>
      <c r="L12" s="60">
        <v>24.9</v>
      </c>
      <c r="M12" s="60">
        <v>0</v>
      </c>
      <c r="N12" s="61">
        <v>0</v>
      </c>
      <c r="O12" s="60">
        <v>44678.91</v>
      </c>
      <c r="P12" s="60">
        <v>2800</v>
      </c>
      <c r="Q12" s="60">
        <v>3500</v>
      </c>
      <c r="R12" s="60">
        <v>0</v>
      </c>
      <c r="S12" s="60">
        <v>0</v>
      </c>
      <c r="T12" s="60">
        <f t="shared" si="2"/>
        <v>322090.81000000006</v>
      </c>
    </row>
    <row r="13" spans="1:256" s="62" customFormat="1" ht="12">
      <c r="A13" s="50" t="s">
        <v>109</v>
      </c>
      <c r="B13" s="57">
        <f>Junho!C288</f>
        <v>42700</v>
      </c>
      <c r="C13" s="57">
        <f>Junho!D288</f>
        <v>5755</v>
      </c>
      <c r="D13" s="57">
        <f>Junho!E288</f>
        <v>0</v>
      </c>
      <c r="E13" s="57">
        <f>Junho!F288</f>
        <v>0</v>
      </c>
      <c r="F13" s="57">
        <f>Junho!G288</f>
        <v>0</v>
      </c>
      <c r="G13" s="57">
        <f>Junho!H288</f>
        <v>0</v>
      </c>
      <c r="H13" s="58">
        <f t="shared" si="0"/>
        <v>256200</v>
      </c>
      <c r="I13" s="58">
        <f t="shared" si="1"/>
        <v>0</v>
      </c>
      <c r="J13" s="58">
        <f t="shared" si="3"/>
        <v>256200</v>
      </c>
      <c r="K13" s="59">
        <v>230935</v>
      </c>
      <c r="L13" s="60">
        <v>0</v>
      </c>
      <c r="M13" s="60">
        <v>0</v>
      </c>
      <c r="N13" s="61">
        <v>0</v>
      </c>
      <c r="O13" s="60">
        <v>56894.91</v>
      </c>
      <c r="P13" s="60">
        <v>2730</v>
      </c>
      <c r="Q13" s="60">
        <v>0</v>
      </c>
      <c r="R13" s="60">
        <v>0</v>
      </c>
      <c r="S13" s="60">
        <v>0</v>
      </c>
      <c r="T13" s="60">
        <f t="shared" si="2"/>
        <v>290559.91000000003</v>
      </c>
      <c r="IU13"/>
      <c r="IV13"/>
    </row>
    <row r="14" spans="1:20" ht="12">
      <c r="A14" s="50" t="s">
        <v>110</v>
      </c>
      <c r="B14" s="57">
        <f>Julho!C289</f>
        <v>53155</v>
      </c>
      <c r="C14" s="57">
        <f>Julho!D289</f>
        <v>5944</v>
      </c>
      <c r="D14" s="57">
        <f>Julho!E289</f>
        <v>0</v>
      </c>
      <c r="E14" s="57">
        <f>Julho!F289</f>
        <v>0</v>
      </c>
      <c r="F14" s="57">
        <f>Julho!G289</f>
        <v>0</v>
      </c>
      <c r="G14" s="57">
        <f>Julho!H289</f>
        <v>0</v>
      </c>
      <c r="H14" s="58">
        <f t="shared" si="0"/>
        <v>318930</v>
      </c>
      <c r="I14" s="58">
        <f t="shared" si="1"/>
        <v>0</v>
      </c>
      <c r="J14" s="58">
        <f t="shared" si="3"/>
        <v>318930</v>
      </c>
      <c r="K14" s="59">
        <v>333165</v>
      </c>
      <c r="L14" s="60">
        <v>0</v>
      </c>
      <c r="M14" s="60">
        <v>0</v>
      </c>
      <c r="N14" s="60">
        <v>0</v>
      </c>
      <c r="O14" s="60">
        <v>44678.91</v>
      </c>
      <c r="P14" s="60">
        <v>1960</v>
      </c>
      <c r="Q14" s="60">
        <v>0</v>
      </c>
      <c r="R14" s="60">
        <v>0</v>
      </c>
      <c r="S14" s="60">
        <v>0</v>
      </c>
      <c r="T14" s="60">
        <f t="shared" si="2"/>
        <v>379803.91000000003</v>
      </c>
    </row>
    <row r="15" spans="1:20" ht="12">
      <c r="A15" s="50" t="s">
        <v>111</v>
      </c>
      <c r="B15" s="57">
        <f>Agosto!C320</f>
        <v>55529</v>
      </c>
      <c r="C15" s="57">
        <f>Agosto!D320</f>
        <v>3317</v>
      </c>
      <c r="D15" s="57">
        <f>Agosto!E320</f>
        <v>0</v>
      </c>
      <c r="E15" s="57">
        <f>Agosto!F320</f>
        <v>0</v>
      </c>
      <c r="F15" s="57">
        <f>Agosto!G320</f>
        <v>0</v>
      </c>
      <c r="G15" s="57">
        <f>Julho!H290</f>
        <v>0</v>
      </c>
      <c r="H15" s="58">
        <f t="shared" si="0"/>
        <v>333174</v>
      </c>
      <c r="I15" s="58">
        <f t="shared" si="1"/>
        <v>0</v>
      </c>
      <c r="J15" s="58">
        <f t="shared" si="3"/>
        <v>333174</v>
      </c>
      <c r="K15" s="59">
        <v>317849</v>
      </c>
      <c r="L15" s="60">
        <v>5.25</v>
      </c>
      <c r="M15" s="60">
        <v>0</v>
      </c>
      <c r="N15" s="60">
        <v>0</v>
      </c>
      <c r="O15" s="60">
        <v>71612.14</v>
      </c>
      <c r="P15" s="60">
        <v>2170</v>
      </c>
      <c r="Q15" s="60">
        <v>1000</v>
      </c>
      <c r="R15" s="60">
        <v>0</v>
      </c>
      <c r="S15" s="60">
        <v>712.99</v>
      </c>
      <c r="T15" s="60">
        <f t="shared" si="2"/>
        <v>393349.38</v>
      </c>
    </row>
    <row r="16" spans="1:20" ht="12">
      <c r="A16" s="50" t="s">
        <v>112</v>
      </c>
      <c r="B16" s="57">
        <f>Setembro!C219</f>
        <v>50273</v>
      </c>
      <c r="C16" s="57">
        <f>Setembro!D219</f>
        <v>10933</v>
      </c>
      <c r="D16" s="57">
        <f>Setembro!E219</f>
        <v>0</v>
      </c>
      <c r="E16" s="57">
        <f>Setembro!F219</f>
        <v>0</v>
      </c>
      <c r="F16" s="57">
        <f>Setembro!G219</f>
        <v>0</v>
      </c>
      <c r="G16" s="57">
        <f>Julho!H291</f>
        <v>0</v>
      </c>
      <c r="H16" s="58">
        <f>SUM(B16*7,C16*0)</f>
        <v>351911</v>
      </c>
      <c r="I16" s="58">
        <f t="shared" si="1"/>
        <v>0</v>
      </c>
      <c r="J16" s="58">
        <f t="shared" si="3"/>
        <v>351911</v>
      </c>
      <c r="K16" s="59">
        <v>332152.05</v>
      </c>
      <c r="L16" s="60">
        <v>0</v>
      </c>
      <c r="M16" s="60">
        <v>0</v>
      </c>
      <c r="N16" s="60">
        <v>0</v>
      </c>
      <c r="O16" s="60">
        <v>53504.14</v>
      </c>
      <c r="P16" s="60">
        <v>5638</v>
      </c>
      <c r="Q16" s="60">
        <v>0</v>
      </c>
      <c r="R16" s="60">
        <v>0</v>
      </c>
      <c r="S16" s="60">
        <v>1441.49</v>
      </c>
      <c r="T16" s="60">
        <f t="shared" si="2"/>
        <v>392735.68</v>
      </c>
    </row>
    <row r="17" spans="1:20" ht="12">
      <c r="A17" s="50" t="s">
        <v>113</v>
      </c>
      <c r="B17" s="57">
        <f>Outubro!C195</f>
        <v>54022</v>
      </c>
      <c r="C17" s="57">
        <f>Outubro!D195</f>
        <v>11441</v>
      </c>
      <c r="D17" s="57">
        <f>Outubro!E195</f>
        <v>0</v>
      </c>
      <c r="E17" s="57">
        <f>Outubro!F195</f>
        <v>0</v>
      </c>
      <c r="F17" s="57">
        <f>Outubro!G195</f>
        <v>0</v>
      </c>
      <c r="G17" s="57">
        <f>Julho!H292</f>
        <v>0</v>
      </c>
      <c r="H17" s="58">
        <f>SUM(B17*7,C17*0)</f>
        <v>378154</v>
      </c>
      <c r="I17" s="58">
        <f t="shared" si="1"/>
        <v>0</v>
      </c>
      <c r="J17" s="58">
        <f t="shared" si="3"/>
        <v>378154</v>
      </c>
      <c r="K17" s="59">
        <v>436503</v>
      </c>
      <c r="L17" s="60">
        <v>0</v>
      </c>
      <c r="M17" s="60">
        <v>0</v>
      </c>
      <c r="N17" s="60">
        <v>0</v>
      </c>
      <c r="O17" s="60">
        <v>35654.28</v>
      </c>
      <c r="P17" s="60">
        <v>3764</v>
      </c>
      <c r="Q17" s="60">
        <v>20925.74</v>
      </c>
      <c r="R17" s="60">
        <v>0</v>
      </c>
      <c r="S17" s="60">
        <v>1322.48</v>
      </c>
      <c r="T17" s="60">
        <f t="shared" si="2"/>
        <v>498169.5</v>
      </c>
    </row>
    <row r="18" spans="1:20" ht="12">
      <c r="A18" s="50" t="s">
        <v>114</v>
      </c>
      <c r="B18" s="57">
        <f>Novembro!C189</f>
        <v>52876</v>
      </c>
      <c r="C18" s="57">
        <f>Novembro!D189</f>
        <v>9926</v>
      </c>
      <c r="D18" s="57">
        <f>Novembro!E282</f>
        <v>0</v>
      </c>
      <c r="E18" s="57">
        <f>Novembro!F282</f>
        <v>0</v>
      </c>
      <c r="F18" s="57">
        <f>Novembro!G282</f>
        <v>0</v>
      </c>
      <c r="G18" s="57">
        <f>Julho!H293</f>
        <v>0</v>
      </c>
      <c r="H18" s="58">
        <f>SUM(B18*7,C18*0)</f>
        <v>370132</v>
      </c>
      <c r="I18" s="58">
        <f t="shared" si="1"/>
        <v>0</v>
      </c>
      <c r="J18" s="58">
        <f t="shared" si="3"/>
        <v>370132</v>
      </c>
      <c r="K18" s="59">
        <v>332193</v>
      </c>
      <c r="L18" s="60">
        <v>0</v>
      </c>
      <c r="M18" s="60">
        <v>0</v>
      </c>
      <c r="N18" s="60">
        <v>0</v>
      </c>
      <c r="O18" s="60">
        <v>34194.8</v>
      </c>
      <c r="P18" s="60">
        <v>1214</v>
      </c>
      <c r="Q18" s="60">
        <v>397.79</v>
      </c>
      <c r="R18" s="60">
        <v>0</v>
      </c>
      <c r="S18" s="60">
        <v>2299.27</v>
      </c>
      <c r="T18" s="60">
        <f t="shared" si="2"/>
        <v>370298.86</v>
      </c>
    </row>
    <row r="19" spans="1:20" ht="12">
      <c r="A19" s="50" t="s">
        <v>115</v>
      </c>
      <c r="B19" s="57">
        <f>Dezembro!C195</f>
        <v>54600</v>
      </c>
      <c r="C19" s="57">
        <f>Dezembro!D195</f>
        <v>9108</v>
      </c>
      <c r="D19" s="57">
        <f>Dezembro!E288</f>
        <v>0</v>
      </c>
      <c r="E19" s="57">
        <f>Dezembro!F288</f>
        <v>0</v>
      </c>
      <c r="F19" s="57">
        <f>Dezembro!G288</f>
        <v>0</v>
      </c>
      <c r="G19" s="57">
        <f>Julho!H294</f>
        <v>0</v>
      </c>
      <c r="H19" s="58">
        <f>SUM(B19*7,C19*0)</f>
        <v>382200</v>
      </c>
      <c r="I19" s="58">
        <f t="shared" si="1"/>
        <v>0</v>
      </c>
      <c r="J19" s="58">
        <f t="shared" si="3"/>
        <v>382200</v>
      </c>
      <c r="K19" s="59">
        <v>365029</v>
      </c>
      <c r="L19" s="60">
        <v>0</v>
      </c>
      <c r="M19" s="60">
        <v>0</v>
      </c>
      <c r="N19" s="60">
        <v>0</v>
      </c>
      <c r="O19" s="60">
        <v>36744.67</v>
      </c>
      <c r="P19" s="60">
        <v>3026</v>
      </c>
      <c r="Q19" s="60">
        <v>12000</v>
      </c>
      <c r="R19" s="60">
        <v>0</v>
      </c>
      <c r="S19" s="60">
        <v>0</v>
      </c>
      <c r="T19" s="60">
        <f t="shared" si="2"/>
        <v>416799.67</v>
      </c>
    </row>
    <row r="20" spans="1:20" s="66" customFormat="1" ht="12">
      <c r="A20" s="63" t="s">
        <v>116</v>
      </c>
      <c r="B20" s="64">
        <f aca="true" t="shared" si="4" ref="B20:G20">SUM(B8:B19)</f>
        <v>634285</v>
      </c>
      <c r="C20" s="64">
        <f t="shared" si="4"/>
        <v>93104</v>
      </c>
      <c r="D20" s="64">
        <f t="shared" si="4"/>
        <v>12</v>
      </c>
      <c r="E20" s="64">
        <f t="shared" si="4"/>
        <v>14448</v>
      </c>
      <c r="F20" s="64">
        <f t="shared" si="4"/>
        <v>273</v>
      </c>
      <c r="G20" s="64">
        <f t="shared" si="4"/>
        <v>0</v>
      </c>
      <c r="H20" s="114">
        <f>SUM(J8:J19)</f>
        <v>4120164.2</v>
      </c>
      <c r="I20" s="114"/>
      <c r="J20" s="114"/>
      <c r="K20" s="65">
        <f aca="true" t="shared" si="5" ref="K20:T20">SUM(K8:K19)</f>
        <v>4215876.3</v>
      </c>
      <c r="L20" s="60">
        <f t="shared" si="5"/>
        <v>35.15</v>
      </c>
      <c r="M20" s="60">
        <f t="shared" si="5"/>
        <v>0</v>
      </c>
      <c r="N20" s="60">
        <f t="shared" si="5"/>
        <v>109</v>
      </c>
      <c r="O20" s="60">
        <f t="shared" si="5"/>
        <v>584446.8400000002</v>
      </c>
      <c r="P20" s="60">
        <f t="shared" si="5"/>
        <v>30167</v>
      </c>
      <c r="Q20" s="60">
        <f t="shared" si="5"/>
        <v>56868.18</v>
      </c>
      <c r="R20" s="60">
        <f t="shared" si="5"/>
        <v>0</v>
      </c>
      <c r="S20" s="60">
        <f t="shared" si="5"/>
        <v>16844.23</v>
      </c>
      <c r="T20" s="60">
        <f t="shared" si="5"/>
        <v>4904346.7</v>
      </c>
    </row>
    <row r="21" spans="1:20" s="66" customFormat="1" ht="12">
      <c r="A21" s="2"/>
      <c r="B21" s="99" t="s">
        <v>117</v>
      </c>
      <c r="C21" s="99"/>
      <c r="D21" s="115" t="s">
        <v>118</v>
      </c>
      <c r="E21" s="115"/>
      <c r="F21" s="115"/>
      <c r="G21" s="115"/>
      <c r="H21" s="114"/>
      <c r="I21" s="114"/>
      <c r="J21" s="114"/>
      <c r="K21" s="67"/>
      <c r="L21" s="68"/>
      <c r="M21" s="68"/>
      <c r="N21" s="68"/>
      <c r="O21" s="68"/>
      <c r="P21" s="68"/>
      <c r="Q21" s="68"/>
      <c r="R21" s="68"/>
      <c r="S21" s="68"/>
      <c r="T21" s="68"/>
    </row>
    <row r="22" spans="1:20" s="66" customFormat="1" ht="12">
      <c r="A22" s="63" t="s">
        <v>119</v>
      </c>
      <c r="B22" s="116">
        <f>B20*6</f>
        <v>3805710</v>
      </c>
      <c r="C22" s="116"/>
      <c r="D22" s="116">
        <f>E20*7+F20*5+D20*10</f>
        <v>102621</v>
      </c>
      <c r="E22" s="116"/>
      <c r="F22" s="116"/>
      <c r="G22" s="116"/>
      <c r="H22" s="117" t="s">
        <v>120</v>
      </c>
      <c r="I22" s="117"/>
      <c r="J22" s="117"/>
      <c r="K22" s="69">
        <f aca="true" t="shared" si="6" ref="K22:S22">(K20*$T22)/$T20</f>
        <v>0.8596203649305625</v>
      </c>
      <c r="L22" s="70">
        <f t="shared" si="6"/>
        <v>7.167111574717994E-06</v>
      </c>
      <c r="M22" s="70">
        <f t="shared" si="6"/>
        <v>0</v>
      </c>
      <c r="N22" s="70">
        <f t="shared" si="6"/>
        <v>2.2225182408087094E-05</v>
      </c>
      <c r="O22" s="70">
        <f t="shared" si="6"/>
        <v>0.11916915253972567</v>
      </c>
      <c r="P22" s="70">
        <f t="shared" si="6"/>
        <v>0.00615107410738315</v>
      </c>
      <c r="Q22" s="70">
        <f t="shared" si="6"/>
        <v>0.011595464896476426</v>
      </c>
      <c r="R22" s="70">
        <f t="shared" si="6"/>
        <v>0</v>
      </c>
      <c r="S22" s="70">
        <f t="shared" si="6"/>
        <v>0.003434551231869476</v>
      </c>
      <c r="T22" s="71">
        <v>1</v>
      </c>
    </row>
    <row r="23" spans="1:20" s="66" customFormat="1" ht="12">
      <c r="A23" s="118" t="s">
        <v>121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25"/>
    </row>
    <row r="24" spans="1:20" ht="12">
      <c r="A24" s="50" t="s">
        <v>122</v>
      </c>
      <c r="B24" s="53" t="s">
        <v>80</v>
      </c>
      <c r="C24" s="53" t="s">
        <v>81</v>
      </c>
      <c r="D24" s="52" t="s">
        <v>82</v>
      </c>
      <c r="E24" s="52" t="s">
        <v>83</v>
      </c>
      <c r="F24" s="52" t="s">
        <v>84</v>
      </c>
      <c r="G24" s="119" t="s">
        <v>123</v>
      </c>
      <c r="H24" s="119"/>
      <c r="I24" s="52" t="s">
        <v>85</v>
      </c>
      <c r="J24" s="53" t="s">
        <v>88</v>
      </c>
      <c r="K24" s="52" t="s">
        <v>89</v>
      </c>
      <c r="L24" s="52" t="s">
        <v>90</v>
      </c>
      <c r="M24" s="52" t="s">
        <v>91</v>
      </c>
      <c r="N24" s="52" t="s">
        <v>92</v>
      </c>
      <c r="O24" s="52" t="s">
        <v>93</v>
      </c>
      <c r="P24" s="52" t="s">
        <v>124</v>
      </c>
      <c r="Q24" s="52" t="s">
        <v>125</v>
      </c>
      <c r="R24" s="52" t="s">
        <v>126</v>
      </c>
      <c r="S24" s="52" t="s">
        <v>96</v>
      </c>
      <c r="T24" s="25"/>
    </row>
    <row r="25" spans="1:20" ht="12">
      <c r="A25" s="50"/>
      <c r="B25" s="53"/>
      <c r="C25" s="53"/>
      <c r="D25" s="52"/>
      <c r="E25" s="52"/>
      <c r="F25" s="52"/>
      <c r="G25" s="119"/>
      <c r="H25" s="119"/>
      <c r="I25" s="52" t="s">
        <v>103</v>
      </c>
      <c r="J25" s="53" t="s">
        <v>103</v>
      </c>
      <c r="K25" s="52" t="s">
        <v>103</v>
      </c>
      <c r="L25" s="52" t="s">
        <v>103</v>
      </c>
      <c r="M25" s="52" t="s">
        <v>103</v>
      </c>
      <c r="N25" s="52" t="s">
        <v>103</v>
      </c>
      <c r="O25" s="52" t="s">
        <v>103</v>
      </c>
      <c r="P25" s="52" t="s">
        <v>103</v>
      </c>
      <c r="Q25" s="52" t="s">
        <v>103</v>
      </c>
      <c r="R25" s="52" t="s">
        <v>103</v>
      </c>
      <c r="S25" s="52" t="s">
        <v>103</v>
      </c>
      <c r="T25" s="25"/>
    </row>
    <row r="26" spans="1:20" s="62" customFormat="1" ht="12">
      <c r="A26" s="72">
        <v>2002</v>
      </c>
      <c r="B26" s="73">
        <v>162142</v>
      </c>
      <c r="C26" s="74">
        <v>28177</v>
      </c>
      <c r="D26" s="74">
        <v>557</v>
      </c>
      <c r="E26" s="74">
        <v>25444</v>
      </c>
      <c r="F26" s="75">
        <v>1004</v>
      </c>
      <c r="G26" s="120">
        <v>4278</v>
      </c>
      <c r="H26" s="120"/>
      <c r="I26" s="76">
        <v>762799.02</v>
      </c>
      <c r="J26" s="76">
        <v>1310.25</v>
      </c>
      <c r="K26" s="76">
        <v>42652.5</v>
      </c>
      <c r="L26" s="77">
        <v>2387</v>
      </c>
      <c r="M26" s="77">
        <v>169637.64</v>
      </c>
      <c r="N26" s="77">
        <v>5598</v>
      </c>
      <c r="O26" s="77">
        <v>11245</v>
      </c>
      <c r="P26" s="77">
        <v>0</v>
      </c>
      <c r="Q26" s="77">
        <v>2720</v>
      </c>
      <c r="R26" s="77">
        <v>511.7</v>
      </c>
      <c r="S26" s="77">
        <f aca="true" t="shared" si="7" ref="S26:S35">SUM(G26:R26)</f>
        <v>1003139.11</v>
      </c>
      <c r="T26" s="25"/>
    </row>
    <row r="27" spans="1:20" s="62" customFormat="1" ht="12">
      <c r="A27" s="72">
        <v>2003</v>
      </c>
      <c r="B27" s="74">
        <v>205045</v>
      </c>
      <c r="C27" s="74">
        <v>28779</v>
      </c>
      <c r="D27" s="74">
        <v>825</v>
      </c>
      <c r="E27" s="74">
        <v>31454</v>
      </c>
      <c r="F27" s="75">
        <v>913</v>
      </c>
      <c r="G27" s="120">
        <v>4590</v>
      </c>
      <c r="H27" s="120"/>
      <c r="I27" s="76">
        <v>962904.16</v>
      </c>
      <c r="J27" s="76">
        <v>1158.6</v>
      </c>
      <c r="K27" s="76">
        <v>51191.5</v>
      </c>
      <c r="L27" s="77">
        <v>407</v>
      </c>
      <c r="M27" s="77">
        <v>251831.09</v>
      </c>
      <c r="N27" s="77">
        <v>6650</v>
      </c>
      <c r="O27" s="77">
        <v>26500</v>
      </c>
      <c r="P27" s="77">
        <v>0</v>
      </c>
      <c r="Q27" s="77">
        <v>730</v>
      </c>
      <c r="R27" s="77">
        <v>2516.51</v>
      </c>
      <c r="S27" s="77">
        <f t="shared" si="7"/>
        <v>1308478.86</v>
      </c>
      <c r="T27" s="25"/>
    </row>
    <row r="28" spans="1:20" s="62" customFormat="1" ht="12">
      <c r="A28" s="78">
        <v>2004</v>
      </c>
      <c r="B28" s="79">
        <v>262923</v>
      </c>
      <c r="C28" s="79">
        <v>32952</v>
      </c>
      <c r="D28" s="79">
        <v>998</v>
      </c>
      <c r="E28" s="74">
        <v>38055</v>
      </c>
      <c r="F28" s="75">
        <v>410</v>
      </c>
      <c r="G28" s="120">
        <v>4360</v>
      </c>
      <c r="H28" s="120"/>
      <c r="I28" s="76">
        <v>1218032</v>
      </c>
      <c r="J28" s="76">
        <v>3130.2</v>
      </c>
      <c r="K28" s="76">
        <v>45913</v>
      </c>
      <c r="L28" s="77">
        <v>2338</v>
      </c>
      <c r="M28" s="77">
        <v>306904.54</v>
      </c>
      <c r="N28" s="77">
        <v>16825</v>
      </c>
      <c r="O28" s="77">
        <v>33150</v>
      </c>
      <c r="P28" s="77">
        <v>0</v>
      </c>
      <c r="Q28" s="77">
        <v>345.75</v>
      </c>
      <c r="R28" s="77">
        <v>0</v>
      </c>
      <c r="S28" s="77">
        <f t="shared" si="7"/>
        <v>1630998.49</v>
      </c>
      <c r="T28" s="25"/>
    </row>
    <row r="29" spans="1:20" s="62" customFormat="1" ht="12">
      <c r="A29" s="78">
        <v>2005</v>
      </c>
      <c r="B29" s="79">
        <v>259958</v>
      </c>
      <c r="C29" s="79">
        <v>34815</v>
      </c>
      <c r="D29" s="79">
        <v>1037</v>
      </c>
      <c r="E29" s="74">
        <v>41562</v>
      </c>
      <c r="F29" s="75">
        <v>391</v>
      </c>
      <c r="G29" s="120">
        <v>4117</v>
      </c>
      <c r="H29" s="120"/>
      <c r="I29" s="76">
        <v>1219890</v>
      </c>
      <c r="J29" s="76">
        <v>956.5</v>
      </c>
      <c r="K29" s="76">
        <v>49935</v>
      </c>
      <c r="L29" s="77">
        <v>1731</v>
      </c>
      <c r="M29" s="77">
        <v>294517.3</v>
      </c>
      <c r="N29" s="77">
        <v>9890</v>
      </c>
      <c r="O29" s="77">
        <v>23453.1</v>
      </c>
      <c r="P29" s="77">
        <v>16</v>
      </c>
      <c r="Q29" s="77">
        <v>192.75</v>
      </c>
      <c r="R29" s="77">
        <v>0</v>
      </c>
      <c r="S29" s="77">
        <f t="shared" si="7"/>
        <v>1604698.6500000001</v>
      </c>
      <c r="T29" s="25"/>
    </row>
    <row r="30" spans="1:20" s="62" customFormat="1" ht="12">
      <c r="A30" s="72">
        <v>2006</v>
      </c>
      <c r="B30" s="74">
        <v>268624</v>
      </c>
      <c r="C30" s="74">
        <v>32440</v>
      </c>
      <c r="D30" s="74">
        <v>1089</v>
      </c>
      <c r="E30" s="74">
        <v>47317</v>
      </c>
      <c r="F30" s="74">
        <v>381</v>
      </c>
      <c r="G30" s="121">
        <v>3570</v>
      </c>
      <c r="H30" s="121"/>
      <c r="I30" s="76">
        <v>1298446.5</v>
      </c>
      <c r="J30" s="76">
        <v>640.5</v>
      </c>
      <c r="K30" s="76">
        <v>50510.5</v>
      </c>
      <c r="L30" s="76">
        <v>1923.68</v>
      </c>
      <c r="M30" s="77">
        <v>212342.12</v>
      </c>
      <c r="N30" s="76">
        <v>19380</v>
      </c>
      <c r="O30" s="76">
        <v>38626.06</v>
      </c>
      <c r="P30" s="76">
        <v>108</v>
      </c>
      <c r="Q30" s="76">
        <v>0</v>
      </c>
      <c r="R30" s="76">
        <v>0</v>
      </c>
      <c r="S30" s="77">
        <f t="shared" si="7"/>
        <v>1625547.3599999999</v>
      </c>
      <c r="T30" s="25"/>
    </row>
    <row r="31" spans="1:20" s="62" customFormat="1" ht="12">
      <c r="A31" s="72">
        <v>2007</v>
      </c>
      <c r="B31" s="74">
        <v>300942</v>
      </c>
      <c r="C31" s="74">
        <v>48154</v>
      </c>
      <c r="D31" s="74">
        <v>983</v>
      </c>
      <c r="E31" s="74">
        <v>53353</v>
      </c>
      <c r="F31" s="74">
        <v>555</v>
      </c>
      <c r="G31" s="121">
        <v>794</v>
      </c>
      <c r="H31" s="121"/>
      <c r="I31" s="76">
        <v>1480199</v>
      </c>
      <c r="J31" s="76">
        <v>774.2</v>
      </c>
      <c r="K31" s="76">
        <v>85088</v>
      </c>
      <c r="L31" s="76">
        <v>3171.75</v>
      </c>
      <c r="M31" s="77">
        <v>183762.65</v>
      </c>
      <c r="N31" s="76">
        <v>19745</v>
      </c>
      <c r="O31" s="76">
        <v>42240.53</v>
      </c>
      <c r="P31" s="76">
        <v>44</v>
      </c>
      <c r="Q31" s="76">
        <v>0</v>
      </c>
      <c r="R31" s="76">
        <v>10</v>
      </c>
      <c r="S31" s="77">
        <f t="shared" si="7"/>
        <v>1815829.13</v>
      </c>
      <c r="T31" s="25"/>
    </row>
    <row r="32" spans="1:20" s="62" customFormat="1" ht="12">
      <c r="A32" s="72">
        <v>2008</v>
      </c>
      <c r="B32" s="80">
        <v>299708</v>
      </c>
      <c r="C32" s="80">
        <v>39034</v>
      </c>
      <c r="D32" s="80">
        <v>791</v>
      </c>
      <c r="E32" s="80">
        <v>44068</v>
      </c>
      <c r="F32" s="80">
        <v>426</v>
      </c>
      <c r="G32" s="122">
        <v>1102</v>
      </c>
      <c r="H32" s="122"/>
      <c r="I32" s="77">
        <v>1467719</v>
      </c>
      <c r="J32" s="77">
        <v>1846.19</v>
      </c>
      <c r="K32" s="77">
        <v>77961</v>
      </c>
      <c r="L32" s="77">
        <v>15533</v>
      </c>
      <c r="M32" s="77">
        <v>166426.51</v>
      </c>
      <c r="N32" s="77">
        <v>25805</v>
      </c>
      <c r="O32" s="77">
        <v>35062.05</v>
      </c>
      <c r="P32" s="77">
        <v>0</v>
      </c>
      <c r="Q32" s="77">
        <v>0</v>
      </c>
      <c r="R32" s="77">
        <v>0</v>
      </c>
      <c r="S32" s="77">
        <f t="shared" si="7"/>
        <v>1791454.75</v>
      </c>
      <c r="T32" s="25"/>
    </row>
    <row r="33" spans="1:20" s="62" customFormat="1" ht="12">
      <c r="A33" s="72">
        <v>2009</v>
      </c>
      <c r="B33" s="80">
        <v>364914</v>
      </c>
      <c r="C33" s="80">
        <v>57871</v>
      </c>
      <c r="D33" s="80">
        <v>464</v>
      </c>
      <c r="E33" s="80">
        <v>51633</v>
      </c>
      <c r="F33" s="80">
        <v>546</v>
      </c>
      <c r="G33" s="122" t="s">
        <v>127</v>
      </c>
      <c r="H33" s="122"/>
      <c r="I33" s="77">
        <v>2079706</v>
      </c>
      <c r="J33" s="77">
        <v>1175</v>
      </c>
      <c r="K33" s="77">
        <v>82325</v>
      </c>
      <c r="L33" s="77">
        <v>5395</v>
      </c>
      <c r="M33" s="77">
        <v>202328.82</v>
      </c>
      <c r="N33" s="77">
        <v>35551</v>
      </c>
      <c r="O33" s="77">
        <v>75458.24</v>
      </c>
      <c r="P33" s="77">
        <v>0</v>
      </c>
      <c r="Q33" s="77">
        <v>0</v>
      </c>
      <c r="R33" s="77">
        <v>0</v>
      </c>
      <c r="S33" s="77">
        <f t="shared" si="7"/>
        <v>2481939.06</v>
      </c>
      <c r="T33" s="25"/>
    </row>
    <row r="34" spans="1:20" s="62" customFormat="1" ht="12">
      <c r="A34" s="72">
        <v>2010</v>
      </c>
      <c r="B34" s="81">
        <v>397643</v>
      </c>
      <c r="C34" s="81">
        <v>78928</v>
      </c>
      <c r="D34" s="81">
        <v>382</v>
      </c>
      <c r="E34" s="81">
        <v>51938</v>
      </c>
      <c r="F34" s="81">
        <v>551</v>
      </c>
      <c r="G34" s="123" t="s">
        <v>128</v>
      </c>
      <c r="H34" s="123"/>
      <c r="I34" s="76">
        <v>2232187.38</v>
      </c>
      <c r="J34" s="76">
        <v>1937.6</v>
      </c>
      <c r="K34" s="76">
        <v>71837.94</v>
      </c>
      <c r="L34" s="76">
        <v>6721.6</v>
      </c>
      <c r="M34" s="76">
        <v>214540.74</v>
      </c>
      <c r="N34" s="76">
        <v>39292</v>
      </c>
      <c r="O34" s="76">
        <v>52579.64</v>
      </c>
      <c r="P34" s="76">
        <v>0</v>
      </c>
      <c r="Q34" s="76">
        <v>0</v>
      </c>
      <c r="R34" s="76">
        <v>0</v>
      </c>
      <c r="S34" s="77">
        <f t="shared" si="7"/>
        <v>2619096.9</v>
      </c>
      <c r="T34" s="25"/>
    </row>
    <row r="35" spans="1:20" s="62" customFormat="1" ht="12">
      <c r="A35" s="72">
        <v>2011</v>
      </c>
      <c r="B35" s="81">
        <v>513014</v>
      </c>
      <c r="C35" s="81">
        <v>76800</v>
      </c>
      <c r="D35" s="81">
        <v>288</v>
      </c>
      <c r="E35" s="81">
        <v>56383</v>
      </c>
      <c r="F35" s="81">
        <v>674</v>
      </c>
      <c r="G35" s="123" t="s">
        <v>128</v>
      </c>
      <c r="H35" s="123"/>
      <c r="I35" s="76">
        <v>2966080</v>
      </c>
      <c r="J35" s="76">
        <v>1362.95</v>
      </c>
      <c r="K35" s="76">
        <v>55800</v>
      </c>
      <c r="L35" s="76">
        <v>1224</v>
      </c>
      <c r="M35" s="76">
        <v>332083.8</v>
      </c>
      <c r="N35" s="76">
        <v>17326</v>
      </c>
      <c r="O35" s="76">
        <v>24520.67</v>
      </c>
      <c r="P35" s="76">
        <v>0</v>
      </c>
      <c r="Q35" s="76">
        <v>0</v>
      </c>
      <c r="R35" s="76">
        <v>59086.5</v>
      </c>
      <c r="S35" s="77">
        <f t="shared" si="7"/>
        <v>3457483.92</v>
      </c>
      <c r="T35" s="82"/>
    </row>
    <row r="36" spans="1:20" s="62" customFormat="1" ht="12">
      <c r="A36" s="72">
        <v>2012</v>
      </c>
      <c r="B36" s="81">
        <v>554789</v>
      </c>
      <c r="C36" s="81">
        <v>72373</v>
      </c>
      <c r="D36" s="81">
        <v>143</v>
      </c>
      <c r="E36" s="81">
        <v>47778</v>
      </c>
      <c r="F36" s="81">
        <v>839</v>
      </c>
      <c r="G36" s="123" t="s">
        <v>128</v>
      </c>
      <c r="H36" s="123"/>
      <c r="I36" s="76">
        <v>3587352.35</v>
      </c>
      <c r="J36" s="76">
        <v>345.35</v>
      </c>
      <c r="K36" s="76">
        <v>50543</v>
      </c>
      <c r="L36" s="76">
        <v>1140</v>
      </c>
      <c r="M36" s="76">
        <v>410233.7</v>
      </c>
      <c r="N36" s="76">
        <v>24410</v>
      </c>
      <c r="O36" s="76">
        <v>55426.39</v>
      </c>
      <c r="P36" s="76">
        <v>0</v>
      </c>
      <c r="Q36" s="76">
        <v>0</v>
      </c>
      <c r="R36" s="76">
        <v>111656.53</v>
      </c>
      <c r="S36" s="77">
        <f>SUM(I36:R36)</f>
        <v>4241107.32</v>
      </c>
      <c r="T36" s="82"/>
    </row>
    <row r="37" spans="1:20" s="62" customFormat="1" ht="12">
      <c r="A37" s="72">
        <v>2013</v>
      </c>
      <c r="B37" s="81">
        <v>601194</v>
      </c>
      <c r="C37" s="81">
        <v>92737</v>
      </c>
      <c r="D37" s="81">
        <v>19</v>
      </c>
      <c r="E37" s="81">
        <v>43475</v>
      </c>
      <c r="F37" s="81">
        <v>1045</v>
      </c>
      <c r="G37" s="123" t="s">
        <v>128</v>
      </c>
      <c r="H37" s="123"/>
      <c r="I37" s="76">
        <v>4147411.95</v>
      </c>
      <c r="J37" s="76">
        <v>134.45</v>
      </c>
      <c r="K37" s="76">
        <v>14132</v>
      </c>
      <c r="L37" s="76">
        <v>664</v>
      </c>
      <c r="M37" s="76">
        <v>606210.08</v>
      </c>
      <c r="N37" s="76">
        <v>23500</v>
      </c>
      <c r="O37" s="76">
        <v>8129.55</v>
      </c>
      <c r="P37" s="76">
        <v>0</v>
      </c>
      <c r="Q37" s="76">
        <v>0</v>
      </c>
      <c r="R37" s="76">
        <v>100862.83</v>
      </c>
      <c r="S37" s="77">
        <f>SUM(I37:R37)</f>
        <v>4901044.86</v>
      </c>
      <c r="T37" s="82"/>
    </row>
    <row r="38" spans="1:20" ht="12">
      <c r="A38" s="83" t="s">
        <v>129</v>
      </c>
      <c r="B38" s="84"/>
      <c r="C38" s="84"/>
      <c r="D38" s="84"/>
      <c r="E38" s="84"/>
      <c r="F38" s="84"/>
      <c r="G38" s="84"/>
      <c r="H38" s="85"/>
      <c r="I38" s="85"/>
      <c r="J38" s="84"/>
      <c r="K38" s="84"/>
      <c r="L38" s="86"/>
      <c r="M38" s="86"/>
      <c r="N38" s="86"/>
      <c r="O38" s="86"/>
      <c r="P38" s="86"/>
      <c r="Q38" s="86"/>
      <c r="R38" s="86"/>
      <c r="S38" s="87"/>
      <c r="T38" s="88"/>
    </row>
    <row r="39" spans="1:20" ht="12">
      <c r="A39" s="89" t="s">
        <v>130</v>
      </c>
      <c r="B39" s="90"/>
      <c r="C39" s="90"/>
      <c r="D39" s="90"/>
      <c r="E39" s="91"/>
      <c r="F39" s="90"/>
      <c r="G39" s="91"/>
      <c r="H39" s="92"/>
      <c r="I39" s="92"/>
      <c r="J39" s="90"/>
      <c r="K39" s="90"/>
      <c r="L39" s="93"/>
      <c r="M39" s="93"/>
      <c r="N39" s="93"/>
      <c r="O39" s="93"/>
      <c r="P39" s="93"/>
      <c r="Q39" s="93"/>
      <c r="R39" s="93"/>
      <c r="S39" s="94"/>
      <c r="T39" s="88"/>
    </row>
    <row r="40" spans="1:20" ht="12">
      <c r="A40" s="89"/>
      <c r="B40" s="90"/>
      <c r="C40" s="90"/>
      <c r="D40" s="90"/>
      <c r="E40" s="91"/>
      <c r="F40" s="90"/>
      <c r="G40" s="91"/>
      <c r="H40" s="92"/>
      <c r="I40" s="92"/>
      <c r="J40" s="90"/>
      <c r="K40" s="90"/>
      <c r="L40" s="93"/>
      <c r="M40" s="93"/>
      <c r="N40" s="93"/>
      <c r="O40" s="93"/>
      <c r="P40" s="93"/>
      <c r="Q40" s="93"/>
      <c r="R40" s="93"/>
      <c r="S40" s="94"/>
      <c r="T40" s="88"/>
    </row>
    <row r="41" spans="1:20" ht="12">
      <c r="A41" s="89"/>
      <c r="B41" s="90"/>
      <c r="C41" s="90"/>
      <c r="D41" s="90"/>
      <c r="E41" s="91"/>
      <c r="F41" s="90"/>
      <c r="G41" s="91"/>
      <c r="H41" s="92"/>
      <c r="I41" s="92"/>
      <c r="J41" s="90"/>
      <c r="K41" s="90"/>
      <c r="L41" s="93"/>
      <c r="M41" s="93"/>
      <c r="N41" s="93"/>
      <c r="O41" s="93"/>
      <c r="P41" s="93"/>
      <c r="Q41" s="93"/>
      <c r="R41" s="93"/>
      <c r="S41" s="94"/>
      <c r="T41" s="88"/>
    </row>
    <row r="42" spans="1:19" ht="12">
      <c r="A42" s="89"/>
      <c r="B42" s="90"/>
      <c r="C42" s="90"/>
      <c r="D42" s="90"/>
      <c r="E42" s="91"/>
      <c r="F42" s="90"/>
      <c r="G42" s="91"/>
      <c r="H42" s="90"/>
      <c r="I42" s="90"/>
      <c r="J42" s="90"/>
      <c r="K42" s="90"/>
      <c r="L42" s="93"/>
      <c r="M42" s="93"/>
      <c r="N42" s="93"/>
      <c r="O42" s="93"/>
      <c r="P42" s="93"/>
      <c r="Q42" s="93"/>
      <c r="R42" s="93"/>
      <c r="S42" s="94"/>
    </row>
    <row r="43" spans="1:19" ht="12">
      <c r="A43" s="95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7"/>
      <c r="M43" s="97"/>
      <c r="N43" s="97"/>
      <c r="O43" s="97"/>
      <c r="P43" s="97"/>
      <c r="Q43" s="97"/>
      <c r="R43" s="97"/>
      <c r="S43" s="98"/>
    </row>
  </sheetData>
  <sheetProtection selectLockedCells="1" selectUnlockedCells="1"/>
  <mergeCells count="30">
    <mergeCell ref="G32:H32"/>
    <mergeCell ref="G33:H33"/>
    <mergeCell ref="G34:H34"/>
    <mergeCell ref="G35:H35"/>
    <mergeCell ref="G36:H36"/>
    <mergeCell ref="G37:H37"/>
    <mergeCell ref="G26:H26"/>
    <mergeCell ref="G27:H27"/>
    <mergeCell ref="G28:H28"/>
    <mergeCell ref="G29:H29"/>
    <mergeCell ref="G30:H30"/>
    <mergeCell ref="G31:H31"/>
    <mergeCell ref="B22:C22"/>
    <mergeCell ref="D22:G22"/>
    <mergeCell ref="H22:J22"/>
    <mergeCell ref="A23:S23"/>
    <mergeCell ref="G24:H24"/>
    <mergeCell ref="G25:H25"/>
    <mergeCell ref="B6:C7"/>
    <mergeCell ref="D6:G7"/>
    <mergeCell ref="H6:J7"/>
    <mergeCell ref="H20:J21"/>
    <mergeCell ref="B21:C21"/>
    <mergeCell ref="D21:G21"/>
    <mergeCell ref="A1:T1"/>
    <mergeCell ref="A2:T2"/>
    <mergeCell ref="A3:T3"/>
    <mergeCell ref="B4:C4"/>
    <mergeCell ref="D4:G4"/>
    <mergeCell ref="H4:K4"/>
  </mergeCells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8"/>
  <sheetViews>
    <sheetView zoomScale="110" zoomScaleNormal="110" zoomScalePageLayoutView="0" workbookViewId="0" topLeftCell="A278">
      <selection activeCell="C288" sqref="C288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4.57421875" style="1" customWidth="1"/>
  </cols>
  <sheetData>
    <row r="1" spans="1:10" ht="12">
      <c r="A1" s="99" t="s">
        <v>0</v>
      </c>
      <c r="B1" s="99"/>
      <c r="C1" s="99" t="e">
        <f>NA()</f>
        <v>#N/A</v>
      </c>
      <c r="D1" s="99"/>
      <c r="E1" s="99"/>
      <c r="F1" s="99"/>
      <c r="G1" s="99"/>
      <c r="H1" s="99"/>
      <c r="I1" s="99"/>
      <c r="J1" s="99"/>
    </row>
    <row r="2" spans="1:10" ht="24">
      <c r="A2" s="100">
        <v>41671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56" s="25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M3"/>
      <c r="IN3"/>
      <c r="IO3"/>
      <c r="IP3"/>
      <c r="IQ3"/>
      <c r="IR3"/>
      <c r="IS3"/>
      <c r="IT3"/>
      <c r="IU3"/>
      <c r="IV3"/>
    </row>
    <row r="4" spans="1:10" ht="13.5" customHeight="1">
      <c r="A4" s="102">
        <v>41671</v>
      </c>
      <c r="B4" s="8" t="s">
        <v>14</v>
      </c>
      <c r="C4" s="9">
        <v>0</v>
      </c>
      <c r="D4" s="9">
        <v>180</v>
      </c>
      <c r="E4" s="9"/>
      <c r="F4" s="9"/>
      <c r="G4" s="10"/>
      <c r="H4" s="10"/>
      <c r="I4" s="11">
        <f>SUM(C4*6,D4*0,H4*15)</f>
        <v>0</v>
      </c>
      <c r="J4" s="12"/>
    </row>
    <row r="5" spans="1:10" ht="13.5" customHeight="1">
      <c r="A5" s="102"/>
      <c r="B5" s="8" t="s">
        <v>15</v>
      </c>
      <c r="C5" s="9">
        <v>776</v>
      </c>
      <c r="D5" s="9">
        <v>104</v>
      </c>
      <c r="E5" s="9"/>
      <c r="F5" s="9"/>
      <c r="G5" s="10"/>
      <c r="H5" s="10"/>
      <c r="I5" s="11">
        <f>SUM(C5*6,D5*0,H5*15)</f>
        <v>4656</v>
      </c>
      <c r="J5" s="12"/>
    </row>
    <row r="6" spans="1:10" ht="13.5" customHeight="1">
      <c r="A6" s="102"/>
      <c r="B6" s="8" t="s">
        <v>16</v>
      </c>
      <c r="C6" s="9">
        <v>116</v>
      </c>
      <c r="D6" s="9">
        <v>32</v>
      </c>
      <c r="E6" s="9"/>
      <c r="F6" s="9"/>
      <c r="G6" s="10"/>
      <c r="H6" s="10"/>
      <c r="I6" s="11">
        <f>SUM(C6*6,D6*0,H6*15)</f>
        <v>696</v>
      </c>
      <c r="J6" s="12"/>
    </row>
    <row r="7" spans="1:10" ht="13.5" customHeight="1">
      <c r="A7" s="102"/>
      <c r="B7" s="8">
        <v>920</v>
      </c>
      <c r="C7" s="9">
        <v>652</v>
      </c>
      <c r="D7" s="9">
        <v>54</v>
      </c>
      <c r="E7" s="9"/>
      <c r="F7" s="9"/>
      <c r="G7" s="10"/>
      <c r="H7" s="10"/>
      <c r="I7" s="11">
        <f>SUM(C7*6,D7*0,H7*15)</f>
        <v>3912</v>
      </c>
      <c r="J7" s="12"/>
    </row>
    <row r="8" spans="1:10" ht="13.5" customHeight="1">
      <c r="A8" s="102"/>
      <c r="B8" s="8" t="s">
        <v>17</v>
      </c>
      <c r="C8" s="9">
        <v>259</v>
      </c>
      <c r="D8" s="9">
        <v>66</v>
      </c>
      <c r="E8" s="9"/>
      <c r="F8" s="9"/>
      <c r="G8" s="10"/>
      <c r="H8" s="10"/>
      <c r="I8" s="11">
        <f>SUM(C8*6,D8*0,H8*15)</f>
        <v>1554</v>
      </c>
      <c r="J8" s="12">
        <f>SUM(I5:I8)</f>
        <v>10818</v>
      </c>
    </row>
    <row r="9" spans="1:10" ht="13.5" customHeight="1">
      <c r="A9" s="102"/>
      <c r="B9" s="13"/>
      <c r="C9" s="14"/>
      <c r="D9" s="14"/>
      <c r="E9" s="14"/>
      <c r="F9" s="14"/>
      <c r="G9" s="15"/>
      <c r="H9" s="15"/>
      <c r="I9" s="16"/>
      <c r="J9" s="17"/>
    </row>
    <row r="10" spans="1:10" ht="13.5" customHeight="1">
      <c r="A10" s="102"/>
      <c r="B10" s="8" t="s">
        <v>18</v>
      </c>
      <c r="C10" s="9"/>
      <c r="D10" s="9"/>
      <c r="E10" s="9"/>
      <c r="F10" s="9">
        <v>144</v>
      </c>
      <c r="G10" s="10">
        <v>1</v>
      </c>
      <c r="H10" s="10"/>
      <c r="I10" s="11">
        <f>SUM(E10*10,F10*7,G10*5,H10*15)</f>
        <v>1013</v>
      </c>
      <c r="J10" s="12"/>
    </row>
    <row r="11" spans="1:10" ht="13.5" customHeight="1">
      <c r="A11" s="102"/>
      <c r="B11" s="8" t="s">
        <v>19</v>
      </c>
      <c r="C11" s="9"/>
      <c r="D11" s="9"/>
      <c r="E11" s="9"/>
      <c r="F11" s="9">
        <v>135</v>
      </c>
      <c r="G11" s="10">
        <v>5</v>
      </c>
      <c r="H11" s="10"/>
      <c r="I11" s="11">
        <f>SUM(E11*10,F11*7,G11*5,H11*15)</f>
        <v>970</v>
      </c>
      <c r="J11" s="12">
        <f>SUM(I10:I11)</f>
        <v>1983</v>
      </c>
    </row>
    <row r="12" spans="1:10" ht="13.5" customHeight="1">
      <c r="A12" s="102"/>
      <c r="B12" s="18" t="s">
        <v>20</v>
      </c>
      <c r="C12" s="19">
        <f aca="true" t="shared" si="0" ref="C12:I12">SUM(C4:C11)</f>
        <v>1803</v>
      </c>
      <c r="D12" s="19">
        <f t="shared" si="0"/>
        <v>436</v>
      </c>
      <c r="E12" s="19">
        <f t="shared" si="0"/>
        <v>0</v>
      </c>
      <c r="F12" s="19">
        <f t="shared" si="0"/>
        <v>279</v>
      </c>
      <c r="G12" s="19">
        <f t="shared" si="0"/>
        <v>6</v>
      </c>
      <c r="H12" s="19">
        <f t="shared" si="0"/>
        <v>0</v>
      </c>
      <c r="I12" s="19">
        <f t="shared" si="0"/>
        <v>12801</v>
      </c>
      <c r="J12" s="20">
        <f>SUM(J11,J8)</f>
        <v>12801</v>
      </c>
    </row>
    <row r="13" spans="1:10" ht="13.5" customHeight="1">
      <c r="A13" s="102">
        <v>41672</v>
      </c>
      <c r="B13" s="8" t="s">
        <v>14</v>
      </c>
      <c r="C13" s="9">
        <v>918</v>
      </c>
      <c r="D13" s="9"/>
      <c r="E13" s="9"/>
      <c r="F13" s="9"/>
      <c r="G13" s="10"/>
      <c r="H13" s="10"/>
      <c r="I13" s="11">
        <f>SUM(C13*6,D13*0,H13*15)</f>
        <v>5508</v>
      </c>
      <c r="J13" s="12"/>
    </row>
    <row r="14" spans="1:10" ht="13.5" customHeight="1">
      <c r="A14" s="102"/>
      <c r="B14" s="8" t="s">
        <v>15</v>
      </c>
      <c r="C14" s="9">
        <v>978</v>
      </c>
      <c r="D14" s="9"/>
      <c r="E14" s="9"/>
      <c r="F14" s="9"/>
      <c r="G14" s="10"/>
      <c r="H14" s="10"/>
      <c r="I14" s="11">
        <f>SUM(C14*6,D14*0,H14*15)</f>
        <v>5868</v>
      </c>
      <c r="J14" s="12"/>
    </row>
    <row r="15" spans="1:10" ht="13.5" customHeight="1">
      <c r="A15" s="102"/>
      <c r="B15" s="8" t="s">
        <v>16</v>
      </c>
      <c r="C15" s="9">
        <v>172</v>
      </c>
      <c r="D15" s="9"/>
      <c r="E15" s="9"/>
      <c r="F15" s="9"/>
      <c r="G15" s="10"/>
      <c r="H15" s="10"/>
      <c r="I15" s="11">
        <f>SUM(C15*6,D15*0,H15*15)</f>
        <v>1032</v>
      </c>
      <c r="J15" s="12"/>
    </row>
    <row r="16" spans="1:10" ht="13.5" customHeight="1">
      <c r="A16" s="102"/>
      <c r="B16" s="8">
        <v>920</v>
      </c>
      <c r="C16" s="9">
        <v>856</v>
      </c>
      <c r="D16" s="9"/>
      <c r="E16" s="9"/>
      <c r="F16" s="9"/>
      <c r="G16" s="10"/>
      <c r="H16" s="10"/>
      <c r="I16" s="11">
        <f>SUM(C16*6,D16*0,H16*15)</f>
        <v>5136</v>
      </c>
      <c r="J16" s="12"/>
    </row>
    <row r="17" spans="1:10" ht="12">
      <c r="A17" s="102"/>
      <c r="B17" s="8" t="s">
        <v>17</v>
      </c>
      <c r="C17" s="9">
        <v>328</v>
      </c>
      <c r="D17" s="9"/>
      <c r="E17" s="9"/>
      <c r="F17" s="9"/>
      <c r="G17" s="10"/>
      <c r="H17" s="10"/>
      <c r="I17" s="11">
        <f>SUM(C17*6,D17*0,H17*15)</f>
        <v>1968</v>
      </c>
      <c r="J17" s="12">
        <f>SUM(I13:I17)</f>
        <v>19512</v>
      </c>
    </row>
    <row r="18" spans="1:10" ht="12">
      <c r="A18" s="102"/>
      <c r="B18" s="13"/>
      <c r="C18" s="14"/>
      <c r="D18" s="14"/>
      <c r="E18" s="14"/>
      <c r="F18" s="14"/>
      <c r="G18" s="15"/>
      <c r="H18" s="15"/>
      <c r="I18" s="16"/>
      <c r="J18" s="17"/>
    </row>
    <row r="19" spans="1:10" ht="12">
      <c r="A19" s="102"/>
      <c r="B19" s="8" t="s">
        <v>18</v>
      </c>
      <c r="C19" s="9"/>
      <c r="D19" s="9"/>
      <c r="E19" s="9"/>
      <c r="F19" s="9">
        <v>141</v>
      </c>
      <c r="G19" s="10">
        <v>7</v>
      </c>
      <c r="H19" s="10"/>
      <c r="I19" s="11">
        <f>SUM(E19*10,F19*7,G19*5,H19*15)</f>
        <v>1022</v>
      </c>
      <c r="J19" s="12"/>
    </row>
    <row r="20" spans="1:10" ht="13.5" customHeight="1">
      <c r="A20" s="102"/>
      <c r="B20" s="8" t="s">
        <v>19</v>
      </c>
      <c r="C20" s="9"/>
      <c r="D20" s="9"/>
      <c r="E20" s="9"/>
      <c r="F20" s="9">
        <v>140</v>
      </c>
      <c r="G20" s="10">
        <v>2</v>
      </c>
      <c r="H20" s="10"/>
      <c r="I20" s="11">
        <f>SUM(E20*10,F20*7,G20*5,H20*15)</f>
        <v>990</v>
      </c>
      <c r="J20" s="12">
        <f>SUM(I19:I20)</f>
        <v>2012</v>
      </c>
    </row>
    <row r="21" spans="1:10" ht="12">
      <c r="A21" s="102"/>
      <c r="B21" s="18" t="s">
        <v>20</v>
      </c>
      <c r="C21" s="19">
        <f aca="true" t="shared" si="1" ref="C21:I21">SUM(C13:C20)</f>
        <v>3252</v>
      </c>
      <c r="D21" s="19">
        <f t="shared" si="1"/>
        <v>0</v>
      </c>
      <c r="E21" s="19">
        <f t="shared" si="1"/>
        <v>0</v>
      </c>
      <c r="F21" s="19">
        <f t="shared" si="1"/>
        <v>281</v>
      </c>
      <c r="G21" s="19">
        <f t="shared" si="1"/>
        <v>9</v>
      </c>
      <c r="H21" s="19">
        <f t="shared" si="1"/>
        <v>0</v>
      </c>
      <c r="I21" s="19">
        <f t="shared" si="1"/>
        <v>21524</v>
      </c>
      <c r="J21" s="20">
        <f>SUM(J20,J17)</f>
        <v>21524</v>
      </c>
    </row>
    <row r="22" spans="1:10" ht="12">
      <c r="A22" s="103" t="s">
        <v>22</v>
      </c>
      <c r="B22" s="103">
        <v>920</v>
      </c>
      <c r="C22" s="21">
        <f>SUM(C21,C12)</f>
        <v>5055</v>
      </c>
      <c r="D22" s="21">
        <f aca="true" t="shared" si="2" ref="D22:J22">SUM(D21,D12)</f>
        <v>436</v>
      </c>
      <c r="E22" s="21">
        <f t="shared" si="2"/>
        <v>0</v>
      </c>
      <c r="F22" s="21">
        <f t="shared" si="2"/>
        <v>560</v>
      </c>
      <c r="G22" s="21">
        <f t="shared" si="2"/>
        <v>15</v>
      </c>
      <c r="H22" s="21">
        <f t="shared" si="2"/>
        <v>0</v>
      </c>
      <c r="I22" s="21">
        <f t="shared" si="2"/>
        <v>34325</v>
      </c>
      <c r="J22" s="21">
        <f t="shared" si="2"/>
        <v>34325</v>
      </c>
    </row>
    <row r="23" spans="1:10" ht="12">
      <c r="A23" s="102">
        <v>41673</v>
      </c>
      <c r="B23" s="8" t="s">
        <v>14</v>
      </c>
      <c r="C23" s="9">
        <v>374</v>
      </c>
      <c r="D23" s="9">
        <v>49</v>
      </c>
      <c r="E23" s="9"/>
      <c r="F23" s="9"/>
      <c r="G23" s="10"/>
      <c r="H23" s="10"/>
      <c r="I23" s="11">
        <f>SUM(C23*6,D23*0,H23*15)</f>
        <v>2244</v>
      </c>
      <c r="J23" s="12"/>
    </row>
    <row r="24" spans="1:10" ht="12">
      <c r="A24" s="102"/>
      <c r="B24" s="8" t="s">
        <v>15</v>
      </c>
      <c r="C24" s="9">
        <v>190</v>
      </c>
      <c r="D24" s="9">
        <v>50</v>
      </c>
      <c r="E24" s="9"/>
      <c r="F24" s="9"/>
      <c r="G24" s="10"/>
      <c r="H24" s="10"/>
      <c r="I24" s="11">
        <f>SUM(C24*6,D24*0,H24*15)</f>
        <v>1140</v>
      </c>
      <c r="J24" s="12"/>
    </row>
    <row r="25" spans="1:10" ht="12">
      <c r="A25" s="102"/>
      <c r="B25" s="8" t="s">
        <v>16</v>
      </c>
      <c r="C25" s="9">
        <v>77</v>
      </c>
      <c r="D25" s="9">
        <v>23</v>
      </c>
      <c r="E25" s="9"/>
      <c r="F25" s="9"/>
      <c r="G25" s="10"/>
      <c r="H25" s="10"/>
      <c r="I25" s="11">
        <f>SUM(C25*6,D25*0,H25*15)</f>
        <v>462</v>
      </c>
      <c r="J25" s="12"/>
    </row>
    <row r="26" spans="1:10" ht="12">
      <c r="A26" s="102"/>
      <c r="B26" s="8">
        <v>920</v>
      </c>
      <c r="C26" s="9">
        <v>302</v>
      </c>
      <c r="D26" s="9">
        <v>30</v>
      </c>
      <c r="E26" s="9"/>
      <c r="F26" s="9"/>
      <c r="G26" s="10"/>
      <c r="H26" s="10"/>
      <c r="I26" s="11">
        <f>SUM(C26*6,D26*0,H26*15)</f>
        <v>1812</v>
      </c>
      <c r="J26" s="12"/>
    </row>
    <row r="27" spans="1:10" ht="12">
      <c r="A27" s="102"/>
      <c r="B27" s="8" t="s">
        <v>17</v>
      </c>
      <c r="C27" s="9">
        <v>97</v>
      </c>
      <c r="D27" s="9">
        <v>14</v>
      </c>
      <c r="E27" s="9"/>
      <c r="F27" s="9"/>
      <c r="G27" s="10"/>
      <c r="H27" s="10"/>
      <c r="I27" s="11">
        <f>SUM(C27*6,D27*0,H27*15)</f>
        <v>582</v>
      </c>
      <c r="J27" s="12">
        <f>SUM(I23:I27)</f>
        <v>6240</v>
      </c>
    </row>
    <row r="28" spans="1:10" ht="12">
      <c r="A28" s="102"/>
      <c r="B28" s="13"/>
      <c r="C28" s="14"/>
      <c r="D28" s="14"/>
      <c r="E28" s="14"/>
      <c r="F28" s="14"/>
      <c r="G28" s="15"/>
      <c r="H28" s="15"/>
      <c r="I28" s="16"/>
      <c r="J28" s="17"/>
    </row>
    <row r="29" spans="1:10" ht="12">
      <c r="A29" s="102"/>
      <c r="B29" s="8" t="s">
        <v>18</v>
      </c>
      <c r="C29" s="9"/>
      <c r="D29" s="9"/>
      <c r="E29" s="9"/>
      <c r="F29" s="9">
        <v>77</v>
      </c>
      <c r="G29" s="10"/>
      <c r="H29" s="10"/>
      <c r="I29" s="11">
        <f>SUM(E29*10,F29*7,G29*5,H29*15)</f>
        <v>539</v>
      </c>
      <c r="J29" s="12"/>
    </row>
    <row r="30" spans="1:10" ht="12">
      <c r="A30" s="102"/>
      <c r="B30" s="8" t="s">
        <v>19</v>
      </c>
      <c r="C30" s="9"/>
      <c r="D30" s="9"/>
      <c r="E30" s="9"/>
      <c r="F30" s="9">
        <v>6</v>
      </c>
      <c r="G30" s="10"/>
      <c r="H30" s="10"/>
      <c r="I30" s="11">
        <f>SUM(E30*10,F30*7,G30*5,H30*15)</f>
        <v>42</v>
      </c>
      <c r="J30" s="12">
        <f>SUM(I29:I30)</f>
        <v>581</v>
      </c>
    </row>
    <row r="31" spans="1:10" ht="12">
      <c r="A31" s="102"/>
      <c r="B31" s="18" t="s">
        <v>20</v>
      </c>
      <c r="C31" s="19">
        <f aca="true" t="shared" si="3" ref="C31:I31">SUM(C23:C30)</f>
        <v>1040</v>
      </c>
      <c r="D31" s="19">
        <f t="shared" si="3"/>
        <v>166</v>
      </c>
      <c r="E31" s="19">
        <f t="shared" si="3"/>
        <v>0</v>
      </c>
      <c r="F31" s="19">
        <f t="shared" si="3"/>
        <v>83</v>
      </c>
      <c r="G31" s="19">
        <f t="shared" si="3"/>
        <v>0</v>
      </c>
      <c r="H31" s="19">
        <f t="shared" si="3"/>
        <v>0</v>
      </c>
      <c r="I31" s="26">
        <f t="shared" si="3"/>
        <v>6821</v>
      </c>
      <c r="J31" s="20">
        <f>SUM(J30,J27)</f>
        <v>6821</v>
      </c>
    </row>
    <row r="32" spans="1:10" ht="12">
      <c r="A32" s="102">
        <v>41674</v>
      </c>
      <c r="B32" s="8" t="s">
        <v>14</v>
      </c>
      <c r="C32" s="9">
        <v>383</v>
      </c>
      <c r="D32" s="9">
        <v>80</v>
      </c>
      <c r="E32" s="9"/>
      <c r="F32" s="9"/>
      <c r="G32" s="10"/>
      <c r="H32" s="10"/>
      <c r="I32" s="11">
        <f>SUM(C32*6,D32*0,H32*15)</f>
        <v>2298</v>
      </c>
      <c r="J32" s="12"/>
    </row>
    <row r="33" spans="1:10" ht="12">
      <c r="A33" s="102"/>
      <c r="B33" s="8" t="s">
        <v>15</v>
      </c>
      <c r="C33" s="9">
        <v>132</v>
      </c>
      <c r="D33" s="9">
        <v>10</v>
      </c>
      <c r="E33" s="9"/>
      <c r="F33" s="9"/>
      <c r="G33" s="10"/>
      <c r="H33" s="10"/>
      <c r="I33" s="11">
        <f>SUM(C33*6,D33*0,H33*15)</f>
        <v>792</v>
      </c>
      <c r="J33" s="12"/>
    </row>
    <row r="34" spans="1:10" ht="12">
      <c r="A34" s="102"/>
      <c r="B34" s="8" t="s">
        <v>16</v>
      </c>
      <c r="C34" s="9">
        <v>0</v>
      </c>
      <c r="D34" s="9">
        <v>0</v>
      </c>
      <c r="E34" s="9">
        <v>0</v>
      </c>
      <c r="F34" s="9"/>
      <c r="G34" s="10"/>
      <c r="H34" s="10"/>
      <c r="I34" s="11">
        <f>SUM(C34*6,D34*0,H34*15)</f>
        <v>0</v>
      </c>
      <c r="J34" s="12"/>
    </row>
    <row r="35" spans="1:10" ht="12">
      <c r="A35" s="102"/>
      <c r="B35" s="8">
        <v>920</v>
      </c>
      <c r="C35" s="9">
        <v>347</v>
      </c>
      <c r="D35" s="9">
        <v>16</v>
      </c>
      <c r="E35" s="9"/>
      <c r="F35" s="9"/>
      <c r="G35" s="10"/>
      <c r="H35" s="10"/>
      <c r="I35" s="11">
        <f>SUM(C35*6,D35*0,H35*15)</f>
        <v>2082</v>
      </c>
      <c r="J35" s="12"/>
    </row>
    <row r="36" spans="1:10" ht="12">
      <c r="A36" s="102"/>
      <c r="B36" s="8" t="s">
        <v>17</v>
      </c>
      <c r="C36" s="9">
        <v>113</v>
      </c>
      <c r="D36" s="9">
        <v>58</v>
      </c>
      <c r="E36" s="9"/>
      <c r="F36" s="9"/>
      <c r="G36" s="10"/>
      <c r="H36" s="10"/>
      <c r="I36" s="11">
        <f>SUM(C36*6,D36*0,H36*15)</f>
        <v>678</v>
      </c>
      <c r="J36" s="12">
        <f>SUM(I32:I36)</f>
        <v>5850</v>
      </c>
    </row>
    <row r="37" spans="1:10" ht="12">
      <c r="A37" s="102"/>
      <c r="B37" s="13"/>
      <c r="C37" s="14"/>
      <c r="D37" s="14"/>
      <c r="E37" s="14"/>
      <c r="F37" s="14"/>
      <c r="G37" s="15"/>
      <c r="H37" s="15"/>
      <c r="I37" s="16"/>
      <c r="J37" s="17"/>
    </row>
    <row r="38" spans="1:10" ht="12">
      <c r="A38" s="102"/>
      <c r="B38" s="8" t="s">
        <v>18</v>
      </c>
      <c r="C38" s="9"/>
      <c r="D38" s="9"/>
      <c r="E38" s="9"/>
      <c r="F38" s="9">
        <v>76</v>
      </c>
      <c r="G38" s="10">
        <v>4</v>
      </c>
      <c r="H38" s="10"/>
      <c r="I38" s="11">
        <f>SUM(E38*10,F38*7,G38*5,H38*15)</f>
        <v>552</v>
      </c>
      <c r="J38" s="12"/>
    </row>
    <row r="39" spans="1:10" ht="12">
      <c r="A39" s="102"/>
      <c r="B39" s="8" t="s">
        <v>19</v>
      </c>
      <c r="C39" s="9"/>
      <c r="D39" s="9"/>
      <c r="E39" s="9"/>
      <c r="F39" s="9">
        <v>8</v>
      </c>
      <c r="G39" s="10"/>
      <c r="H39" s="10"/>
      <c r="I39" s="11">
        <f>SUM(E39*10,F39*7,G39*5,H39*15)</f>
        <v>56</v>
      </c>
      <c r="J39" s="12">
        <f>SUM(I38:I39)</f>
        <v>608</v>
      </c>
    </row>
    <row r="40" spans="1:10" ht="12">
      <c r="A40" s="102"/>
      <c r="B40" s="18" t="s">
        <v>20</v>
      </c>
      <c r="C40" s="19">
        <f aca="true" t="shared" si="4" ref="C40:I40">SUM(C32:C39)</f>
        <v>975</v>
      </c>
      <c r="D40" s="19">
        <f t="shared" si="4"/>
        <v>164</v>
      </c>
      <c r="E40" s="19">
        <f t="shared" si="4"/>
        <v>0</v>
      </c>
      <c r="F40" s="19">
        <f t="shared" si="4"/>
        <v>84</v>
      </c>
      <c r="G40" s="19">
        <f t="shared" si="4"/>
        <v>4</v>
      </c>
      <c r="H40" s="19">
        <f t="shared" si="4"/>
        <v>0</v>
      </c>
      <c r="I40" s="26">
        <f t="shared" si="4"/>
        <v>6458</v>
      </c>
      <c r="J40" s="20">
        <f>SUM(J39,J36)</f>
        <v>6458</v>
      </c>
    </row>
    <row r="41" spans="1:10" ht="12">
      <c r="A41" s="102">
        <v>41675</v>
      </c>
      <c r="B41" s="8" t="s">
        <v>14</v>
      </c>
      <c r="C41" s="9">
        <v>150</v>
      </c>
      <c r="D41" s="9">
        <v>36</v>
      </c>
      <c r="E41" s="9"/>
      <c r="F41" s="9"/>
      <c r="G41" s="10"/>
      <c r="H41" s="10"/>
      <c r="I41" s="11">
        <f>SUM(C41*6,D41*0,H41*15)</f>
        <v>900</v>
      </c>
      <c r="J41" s="12"/>
    </row>
    <row r="42" spans="1:10" ht="12">
      <c r="A42" s="102"/>
      <c r="B42" s="8" t="s">
        <v>15</v>
      </c>
      <c r="C42" s="9">
        <v>297</v>
      </c>
      <c r="D42" s="9">
        <v>46</v>
      </c>
      <c r="E42" s="9"/>
      <c r="F42" s="9"/>
      <c r="G42" s="10"/>
      <c r="H42" s="10"/>
      <c r="I42" s="11">
        <f>SUM(C42*6,D42*0,H42*15)</f>
        <v>1782</v>
      </c>
      <c r="J42" s="12"/>
    </row>
    <row r="43" spans="1:10" ht="12">
      <c r="A43" s="102"/>
      <c r="B43" s="8" t="s">
        <v>16</v>
      </c>
      <c r="C43" s="9">
        <v>61</v>
      </c>
      <c r="D43" s="9">
        <v>40</v>
      </c>
      <c r="E43" s="9"/>
      <c r="F43" s="9"/>
      <c r="G43" s="10"/>
      <c r="H43" s="10"/>
      <c r="I43" s="11">
        <f>SUM(C43*6,D43*0,H43*15)</f>
        <v>366</v>
      </c>
      <c r="J43" s="12"/>
    </row>
    <row r="44" spans="1:10" ht="12">
      <c r="A44" s="102"/>
      <c r="B44" s="8">
        <v>920</v>
      </c>
      <c r="C44" s="9">
        <v>338</v>
      </c>
      <c r="D44" s="9">
        <v>30</v>
      </c>
      <c r="E44" s="9"/>
      <c r="F44" s="9"/>
      <c r="G44" s="10"/>
      <c r="H44" s="10"/>
      <c r="I44" s="11">
        <f>SUM(C44*6,D44*0,H44*15)</f>
        <v>2028</v>
      </c>
      <c r="J44" s="12"/>
    </row>
    <row r="45" spans="1:10" ht="12">
      <c r="A45" s="102"/>
      <c r="B45" s="8" t="s">
        <v>17</v>
      </c>
      <c r="C45" s="9">
        <v>120</v>
      </c>
      <c r="D45" s="9">
        <v>58</v>
      </c>
      <c r="E45" s="9"/>
      <c r="F45" s="9"/>
      <c r="G45" s="10"/>
      <c r="H45" s="10"/>
      <c r="I45" s="11">
        <f>SUM(C45*6,D45*0,H45*15)</f>
        <v>720</v>
      </c>
      <c r="J45" s="12">
        <f>SUM(I41:I45)</f>
        <v>5796</v>
      </c>
    </row>
    <row r="46" spans="1:10" ht="12">
      <c r="A46" s="102"/>
      <c r="B46" s="13"/>
      <c r="C46" s="14"/>
      <c r="D46" s="14"/>
      <c r="E46" s="14"/>
      <c r="F46" s="14"/>
      <c r="G46" s="15"/>
      <c r="H46" s="15"/>
      <c r="I46" s="16"/>
      <c r="J46" s="17"/>
    </row>
    <row r="47" spans="1:10" ht="12">
      <c r="A47" s="102"/>
      <c r="B47" s="8" t="s">
        <v>18</v>
      </c>
      <c r="C47" s="9"/>
      <c r="D47" s="9"/>
      <c r="E47" s="9"/>
      <c r="F47" s="9">
        <v>40</v>
      </c>
      <c r="G47" s="10"/>
      <c r="H47" s="10"/>
      <c r="I47" s="11">
        <f>SUM(E47*10,F47*7,G47*5,H47*15)</f>
        <v>280</v>
      </c>
      <c r="J47" s="12"/>
    </row>
    <row r="48" spans="1:10" ht="12">
      <c r="A48" s="102"/>
      <c r="B48" s="8" t="s">
        <v>19</v>
      </c>
      <c r="C48" s="9"/>
      <c r="D48" s="9"/>
      <c r="E48" s="9"/>
      <c r="F48" s="9">
        <v>32</v>
      </c>
      <c r="G48" s="10"/>
      <c r="H48" s="10"/>
      <c r="I48" s="11">
        <f>SUM(E48*10,F48*7,G48*5,H48*15)</f>
        <v>224</v>
      </c>
      <c r="J48" s="12">
        <f>SUM(I47:I48)</f>
        <v>504</v>
      </c>
    </row>
    <row r="49" spans="1:10" ht="12">
      <c r="A49" s="102"/>
      <c r="B49" s="18" t="s">
        <v>20</v>
      </c>
      <c r="C49" s="19">
        <f aca="true" t="shared" si="5" ref="C49:I49">SUM(C41:C48)</f>
        <v>966</v>
      </c>
      <c r="D49" s="19">
        <f t="shared" si="5"/>
        <v>210</v>
      </c>
      <c r="E49" s="19">
        <f t="shared" si="5"/>
        <v>0</v>
      </c>
      <c r="F49" s="19">
        <f t="shared" si="5"/>
        <v>72</v>
      </c>
      <c r="G49" s="19">
        <f t="shared" si="5"/>
        <v>0</v>
      </c>
      <c r="H49" s="19">
        <f t="shared" si="5"/>
        <v>0</v>
      </c>
      <c r="I49" s="26">
        <f t="shared" si="5"/>
        <v>6300</v>
      </c>
      <c r="J49" s="20">
        <f>SUM(J48,J45)</f>
        <v>6300</v>
      </c>
    </row>
    <row r="50" spans="1:10" ht="12">
      <c r="A50" s="102">
        <v>41676</v>
      </c>
      <c r="B50" s="8" t="s">
        <v>14</v>
      </c>
      <c r="C50" s="9">
        <v>298</v>
      </c>
      <c r="D50" s="9">
        <v>50</v>
      </c>
      <c r="E50" s="9"/>
      <c r="F50" s="9"/>
      <c r="G50" s="10"/>
      <c r="H50" s="10"/>
      <c r="I50" s="11">
        <f>SUM(C50*6,D50*0,H50*15)</f>
        <v>1788</v>
      </c>
      <c r="J50" s="12"/>
    </row>
    <row r="51" spans="1:10" ht="12">
      <c r="A51" s="102"/>
      <c r="B51" s="8" t="s">
        <v>15</v>
      </c>
      <c r="C51" s="9">
        <v>220</v>
      </c>
      <c r="D51" s="9">
        <v>37</v>
      </c>
      <c r="E51" s="9"/>
      <c r="F51" s="9"/>
      <c r="G51" s="10"/>
      <c r="H51" s="10"/>
      <c r="I51" s="11">
        <f>SUM(C51*6,D51*0,H51*15)</f>
        <v>1320</v>
      </c>
      <c r="J51" s="12"/>
    </row>
    <row r="52" spans="1:10" ht="12">
      <c r="A52" s="102"/>
      <c r="B52" s="8" t="s">
        <v>16</v>
      </c>
      <c r="C52" s="9">
        <v>36</v>
      </c>
      <c r="D52" s="9">
        <v>21</v>
      </c>
      <c r="E52" s="9"/>
      <c r="F52" s="9"/>
      <c r="G52" s="10"/>
      <c r="H52" s="10"/>
      <c r="I52" s="11">
        <f>SUM(C52*6,D52*0,H52*15)</f>
        <v>216</v>
      </c>
      <c r="J52" s="12"/>
    </row>
    <row r="53" spans="1:10" ht="12">
      <c r="A53" s="102"/>
      <c r="B53" s="8">
        <v>920</v>
      </c>
      <c r="C53" s="9">
        <v>387</v>
      </c>
      <c r="D53" s="9">
        <v>25</v>
      </c>
      <c r="E53" s="9"/>
      <c r="F53" s="9"/>
      <c r="G53" s="10"/>
      <c r="H53" s="10"/>
      <c r="I53" s="11">
        <f>SUM(C53*6,D53*0,H53*15)</f>
        <v>2322</v>
      </c>
      <c r="J53" s="12"/>
    </row>
    <row r="54" spans="1:10" ht="12">
      <c r="A54" s="102"/>
      <c r="B54" s="8" t="s">
        <v>17</v>
      </c>
      <c r="C54" s="9">
        <v>135</v>
      </c>
      <c r="D54" s="9"/>
      <c r="E54" s="9"/>
      <c r="F54" s="9"/>
      <c r="G54" s="10"/>
      <c r="H54" s="10"/>
      <c r="I54" s="11">
        <f>SUM(C54*6,D54*0,H54*15)</f>
        <v>810</v>
      </c>
      <c r="J54" s="12">
        <f>SUM(I50:I54)</f>
        <v>6456</v>
      </c>
    </row>
    <row r="55" spans="1:10" ht="12">
      <c r="A55" s="102"/>
      <c r="B55" s="13"/>
      <c r="C55" s="14"/>
      <c r="D55" s="14"/>
      <c r="E55" s="14"/>
      <c r="F55" s="14"/>
      <c r="G55" s="15"/>
      <c r="H55" s="15"/>
      <c r="I55" s="16"/>
      <c r="J55" s="17"/>
    </row>
    <row r="56" spans="1:10" ht="12">
      <c r="A56" s="102"/>
      <c r="B56" s="8" t="s">
        <v>18</v>
      </c>
      <c r="C56" s="9"/>
      <c r="D56" s="9"/>
      <c r="E56" s="9"/>
      <c r="F56" s="9">
        <v>47</v>
      </c>
      <c r="G56" s="10">
        <v>2</v>
      </c>
      <c r="H56" s="10"/>
      <c r="I56" s="11">
        <f>SUM(E56*10,F56*7,G56*5,H56*15)</f>
        <v>339</v>
      </c>
      <c r="J56" s="12"/>
    </row>
    <row r="57" spans="1:10" ht="12">
      <c r="A57" s="102"/>
      <c r="B57" s="8" t="s">
        <v>19</v>
      </c>
      <c r="C57" s="9"/>
      <c r="D57" s="9"/>
      <c r="E57" s="9"/>
      <c r="F57" s="9">
        <v>38</v>
      </c>
      <c r="G57" s="10"/>
      <c r="H57" s="10"/>
      <c r="I57" s="11">
        <f>SUM(E57*10,F57*7,G57*5,H57*15)</f>
        <v>266</v>
      </c>
      <c r="J57" s="12">
        <f>SUM(I56:I57)</f>
        <v>605</v>
      </c>
    </row>
    <row r="58" spans="1:10" ht="12">
      <c r="A58" s="102"/>
      <c r="B58" s="18" t="s">
        <v>20</v>
      </c>
      <c r="C58" s="19">
        <f aca="true" t="shared" si="6" ref="C58:I58">SUM(C50:C57)</f>
        <v>1076</v>
      </c>
      <c r="D58" s="19">
        <f t="shared" si="6"/>
        <v>133</v>
      </c>
      <c r="E58" s="19">
        <f t="shared" si="6"/>
        <v>0</v>
      </c>
      <c r="F58" s="19">
        <f t="shared" si="6"/>
        <v>85</v>
      </c>
      <c r="G58" s="19">
        <f t="shared" si="6"/>
        <v>2</v>
      </c>
      <c r="H58" s="19">
        <f t="shared" si="6"/>
        <v>0</v>
      </c>
      <c r="I58" s="26">
        <f t="shared" si="6"/>
        <v>7061</v>
      </c>
      <c r="J58" s="20">
        <f>SUM(J57,J54)</f>
        <v>7061</v>
      </c>
    </row>
    <row r="59" spans="1:10" ht="12">
      <c r="A59" s="102">
        <v>41677</v>
      </c>
      <c r="B59" s="8" t="s">
        <v>14</v>
      </c>
      <c r="C59" s="9">
        <v>361</v>
      </c>
      <c r="D59" s="9">
        <v>53</v>
      </c>
      <c r="E59" s="9"/>
      <c r="F59" s="9"/>
      <c r="G59" s="10"/>
      <c r="H59" s="10"/>
      <c r="I59" s="11">
        <f>SUM(C59*6,D59*0,H59*15)</f>
        <v>2166</v>
      </c>
      <c r="J59" s="12"/>
    </row>
    <row r="60" spans="1:10" ht="12">
      <c r="A60" s="102"/>
      <c r="B60" s="8" t="s">
        <v>15</v>
      </c>
      <c r="C60" s="9">
        <v>270</v>
      </c>
      <c r="D60" s="9">
        <v>39</v>
      </c>
      <c r="E60" s="9"/>
      <c r="F60" s="9"/>
      <c r="G60" s="10"/>
      <c r="H60" s="10"/>
      <c r="I60" s="11">
        <f>SUM(C60*6,D60*0,H60*15)</f>
        <v>1620</v>
      </c>
      <c r="J60" s="12"/>
    </row>
    <row r="61" spans="1:10" ht="12">
      <c r="A61" s="102"/>
      <c r="B61" s="8" t="s">
        <v>16</v>
      </c>
      <c r="C61" s="9">
        <v>100</v>
      </c>
      <c r="D61" s="9">
        <v>16</v>
      </c>
      <c r="E61" s="9"/>
      <c r="F61" s="9"/>
      <c r="G61" s="10"/>
      <c r="H61" s="10"/>
      <c r="I61" s="11">
        <f>SUM(C61*6,D61*0,H61*15)</f>
        <v>600</v>
      </c>
      <c r="J61" s="12"/>
    </row>
    <row r="62" spans="1:10" ht="12">
      <c r="A62" s="102"/>
      <c r="B62" s="8">
        <v>920</v>
      </c>
      <c r="C62" s="9">
        <v>456</v>
      </c>
      <c r="D62" s="9">
        <v>51</v>
      </c>
      <c r="E62" s="9"/>
      <c r="F62" s="9"/>
      <c r="G62" s="10"/>
      <c r="H62" s="10"/>
      <c r="I62" s="11">
        <f>SUM(C62*6,D62*0,H62*15)</f>
        <v>2736</v>
      </c>
      <c r="J62" s="12"/>
    </row>
    <row r="63" spans="1:10" ht="12">
      <c r="A63" s="102"/>
      <c r="B63" s="8" t="s">
        <v>17</v>
      </c>
      <c r="C63" s="9">
        <v>106</v>
      </c>
      <c r="D63" s="9">
        <v>40</v>
      </c>
      <c r="E63" s="9"/>
      <c r="F63" s="9"/>
      <c r="G63" s="10"/>
      <c r="H63" s="10"/>
      <c r="I63" s="11">
        <f>SUM(C63*6,D63*0,H63*15)</f>
        <v>636</v>
      </c>
      <c r="J63" s="12">
        <f>SUM(I59:I63)</f>
        <v>7758</v>
      </c>
    </row>
    <row r="64" spans="1:10" ht="12">
      <c r="A64" s="102"/>
      <c r="B64" s="13"/>
      <c r="C64" s="14"/>
      <c r="D64" s="14"/>
      <c r="E64" s="14"/>
      <c r="F64" s="14"/>
      <c r="G64" s="15"/>
      <c r="H64" s="15"/>
      <c r="I64" s="16"/>
      <c r="J64" s="17"/>
    </row>
    <row r="65" spans="1:10" ht="12">
      <c r="A65" s="102"/>
      <c r="B65" s="8" t="s">
        <v>18</v>
      </c>
      <c r="C65" s="9"/>
      <c r="D65" s="9"/>
      <c r="E65" s="9"/>
      <c r="F65" s="9">
        <v>40</v>
      </c>
      <c r="G65" s="10"/>
      <c r="H65" s="10"/>
      <c r="I65" s="11">
        <f>SUM(E65*10,F65*7,G65*5,H65*15)</f>
        <v>280</v>
      </c>
      <c r="J65" s="12"/>
    </row>
    <row r="66" spans="1:10" ht="12">
      <c r="A66" s="102"/>
      <c r="B66" s="8" t="s">
        <v>19</v>
      </c>
      <c r="C66" s="9"/>
      <c r="D66" s="9"/>
      <c r="E66" s="9"/>
      <c r="F66" s="9">
        <v>42</v>
      </c>
      <c r="G66" s="10">
        <v>1</v>
      </c>
      <c r="H66" s="10"/>
      <c r="I66" s="11">
        <f>SUM(E66*10,F66*7,G66*5,H66*15)</f>
        <v>299</v>
      </c>
      <c r="J66" s="12">
        <f>SUM(I65:I66)</f>
        <v>579</v>
      </c>
    </row>
    <row r="67" spans="1:10" ht="12">
      <c r="A67" s="102"/>
      <c r="B67" s="18" t="s">
        <v>20</v>
      </c>
      <c r="C67" s="19">
        <f aca="true" t="shared" si="7" ref="C67:I67">SUM(C59:C66)</f>
        <v>1293</v>
      </c>
      <c r="D67" s="19">
        <f t="shared" si="7"/>
        <v>199</v>
      </c>
      <c r="E67" s="19">
        <f t="shared" si="7"/>
        <v>0</v>
      </c>
      <c r="F67" s="19">
        <f t="shared" si="7"/>
        <v>82</v>
      </c>
      <c r="G67" s="19">
        <f t="shared" si="7"/>
        <v>1</v>
      </c>
      <c r="H67" s="19">
        <f t="shared" si="7"/>
        <v>0</v>
      </c>
      <c r="I67" s="26">
        <f t="shared" si="7"/>
        <v>8337</v>
      </c>
      <c r="J67" s="20">
        <f>SUM(J66,J63)</f>
        <v>8337</v>
      </c>
    </row>
    <row r="68" spans="1:10" ht="12">
      <c r="A68" s="102">
        <v>41678</v>
      </c>
      <c r="B68" s="8" t="s">
        <v>14</v>
      </c>
      <c r="C68" s="9">
        <v>536</v>
      </c>
      <c r="D68" s="9">
        <v>61</v>
      </c>
      <c r="E68" s="9"/>
      <c r="F68" s="9"/>
      <c r="G68" s="10"/>
      <c r="H68" s="10"/>
      <c r="I68" s="11">
        <f>SUM(C68*6,D68*0,H68*15)</f>
        <v>3216</v>
      </c>
      <c r="J68" s="12"/>
    </row>
    <row r="69" spans="1:10" ht="12">
      <c r="A69" s="102"/>
      <c r="B69" s="8" t="s">
        <v>15</v>
      </c>
      <c r="C69" s="9">
        <v>1023</v>
      </c>
      <c r="D69" s="9">
        <v>124</v>
      </c>
      <c r="E69" s="9"/>
      <c r="F69" s="9"/>
      <c r="G69" s="10"/>
      <c r="H69" s="10"/>
      <c r="I69" s="11">
        <f>SUM(C69*6,D69*0,H69*15)</f>
        <v>6138</v>
      </c>
      <c r="J69" s="12"/>
    </row>
    <row r="70" spans="1:10" ht="12">
      <c r="A70" s="102"/>
      <c r="B70" s="8" t="s">
        <v>16</v>
      </c>
      <c r="C70" s="9">
        <v>0</v>
      </c>
      <c r="D70" s="9">
        <v>0</v>
      </c>
      <c r="E70" s="9">
        <v>0</v>
      </c>
      <c r="F70" s="9"/>
      <c r="G70" s="10"/>
      <c r="H70" s="10"/>
      <c r="I70" s="11">
        <f>SUM(C70*6,D70*0,H70*15)</f>
        <v>0</v>
      </c>
      <c r="J70" s="12"/>
    </row>
    <row r="71" spans="1:10" ht="12">
      <c r="A71" s="102"/>
      <c r="B71" s="8">
        <v>920</v>
      </c>
      <c r="C71" s="9">
        <v>914</v>
      </c>
      <c r="D71" s="9">
        <v>99</v>
      </c>
      <c r="E71" s="9"/>
      <c r="F71" s="9"/>
      <c r="G71" s="10"/>
      <c r="H71" s="10"/>
      <c r="I71" s="11">
        <f>SUM(C71*6,D71*0,H71*15)</f>
        <v>5484</v>
      </c>
      <c r="J71" s="12"/>
    </row>
    <row r="72" spans="1:10" ht="12">
      <c r="A72" s="102"/>
      <c r="B72" s="8" t="s">
        <v>17</v>
      </c>
      <c r="C72" s="9">
        <v>198</v>
      </c>
      <c r="D72" s="9">
        <v>76</v>
      </c>
      <c r="E72" s="9"/>
      <c r="F72" s="9"/>
      <c r="G72" s="10"/>
      <c r="H72" s="10"/>
      <c r="I72" s="11">
        <f>SUM(C72*6,D72*0,H72*15)</f>
        <v>1188</v>
      </c>
      <c r="J72" s="12">
        <f>SUM(I68:I72)</f>
        <v>16026</v>
      </c>
    </row>
    <row r="73" spans="1:10" ht="12">
      <c r="A73" s="102"/>
      <c r="B73" s="13"/>
      <c r="C73" s="14"/>
      <c r="D73" s="14"/>
      <c r="E73" s="14"/>
      <c r="F73" s="14"/>
      <c r="G73" s="15"/>
      <c r="H73" s="15"/>
      <c r="I73" s="16"/>
      <c r="J73" s="17"/>
    </row>
    <row r="74" spans="1:10" ht="12">
      <c r="A74" s="102"/>
      <c r="B74" s="8" t="s">
        <v>18</v>
      </c>
      <c r="C74" s="9"/>
      <c r="D74" s="9"/>
      <c r="E74" s="9"/>
      <c r="F74" s="9">
        <v>61</v>
      </c>
      <c r="G74" s="10"/>
      <c r="H74" s="10"/>
      <c r="I74" s="11">
        <f>SUM(E74*10,F74*7,G74*5,H74*15)</f>
        <v>427</v>
      </c>
      <c r="J74" s="12"/>
    </row>
    <row r="75" spans="1:10" ht="12">
      <c r="A75" s="102"/>
      <c r="B75" s="8" t="s">
        <v>19</v>
      </c>
      <c r="C75" s="9"/>
      <c r="D75" s="9"/>
      <c r="E75" s="9"/>
      <c r="F75" s="9">
        <v>194</v>
      </c>
      <c r="G75" s="10">
        <v>2</v>
      </c>
      <c r="H75" s="10"/>
      <c r="I75" s="11">
        <f>SUM(E75*10,F75*7,G75*5,H75*15)</f>
        <v>1368</v>
      </c>
      <c r="J75" s="12">
        <f>SUM(I74:I75)</f>
        <v>1795</v>
      </c>
    </row>
    <row r="76" spans="1:10" ht="12">
      <c r="A76" s="102"/>
      <c r="B76" s="18" t="s">
        <v>20</v>
      </c>
      <c r="C76" s="19">
        <f aca="true" t="shared" si="8" ref="C76:I76">SUM(C68:C75)</f>
        <v>2671</v>
      </c>
      <c r="D76" s="19">
        <f t="shared" si="8"/>
        <v>360</v>
      </c>
      <c r="E76" s="19">
        <f t="shared" si="8"/>
        <v>0</v>
      </c>
      <c r="F76" s="19">
        <f t="shared" si="8"/>
        <v>255</v>
      </c>
      <c r="G76" s="19">
        <f t="shared" si="8"/>
        <v>2</v>
      </c>
      <c r="H76" s="19">
        <f t="shared" si="8"/>
        <v>0</v>
      </c>
      <c r="I76" s="26">
        <f t="shared" si="8"/>
        <v>17821</v>
      </c>
      <c r="J76" s="20">
        <f>SUM(J75,J72)</f>
        <v>17821</v>
      </c>
    </row>
    <row r="77" spans="1:10" ht="12">
      <c r="A77" s="102">
        <v>41283</v>
      </c>
      <c r="B77" s="8" t="s">
        <v>14</v>
      </c>
      <c r="C77" s="9">
        <v>1058</v>
      </c>
      <c r="D77" s="9">
        <v>91</v>
      </c>
      <c r="E77" s="9"/>
      <c r="F77" s="9"/>
      <c r="G77" s="10"/>
      <c r="H77" s="10"/>
      <c r="I77" s="11">
        <f>SUM(C77*6,D77*0,H77*15)</f>
        <v>6348</v>
      </c>
      <c r="J77" s="12"/>
    </row>
    <row r="78" spans="1:10" ht="12">
      <c r="A78" s="102"/>
      <c r="B78" s="8" t="s">
        <v>15</v>
      </c>
      <c r="C78" s="9">
        <v>834</v>
      </c>
      <c r="D78" s="9">
        <v>113</v>
      </c>
      <c r="E78" s="9"/>
      <c r="F78" s="9"/>
      <c r="G78" s="10"/>
      <c r="H78" s="10"/>
      <c r="I78" s="11">
        <f>SUM(C78*6,D78*0,H78*15)</f>
        <v>5004</v>
      </c>
      <c r="J78" s="12"/>
    </row>
    <row r="79" spans="1:10" ht="12">
      <c r="A79" s="102"/>
      <c r="B79" s="8" t="s">
        <v>16</v>
      </c>
      <c r="C79" s="9">
        <v>459</v>
      </c>
      <c r="D79" s="9">
        <v>70</v>
      </c>
      <c r="E79" s="9"/>
      <c r="F79" s="9"/>
      <c r="G79" s="10"/>
      <c r="H79" s="10"/>
      <c r="I79" s="11">
        <f>SUM(C79*6,D79*0,H79*15)</f>
        <v>2754</v>
      </c>
      <c r="J79" s="12"/>
    </row>
    <row r="80" spans="1:10" ht="12">
      <c r="A80" s="102"/>
      <c r="B80" s="8">
        <v>920</v>
      </c>
      <c r="C80" s="9">
        <v>878</v>
      </c>
      <c r="D80" s="9">
        <v>67</v>
      </c>
      <c r="E80" s="9"/>
      <c r="F80" s="9"/>
      <c r="G80" s="10"/>
      <c r="H80" s="10"/>
      <c r="I80" s="11">
        <f>SUM(C80*6,D80*0,H80*15)</f>
        <v>5268</v>
      </c>
      <c r="J80" s="12"/>
    </row>
    <row r="81" spans="1:10" ht="12">
      <c r="A81" s="102"/>
      <c r="B81" s="8" t="s">
        <v>17</v>
      </c>
      <c r="C81" s="9">
        <v>330</v>
      </c>
      <c r="D81" s="9">
        <v>131</v>
      </c>
      <c r="E81" s="9"/>
      <c r="F81" s="9"/>
      <c r="G81" s="10"/>
      <c r="H81" s="10"/>
      <c r="I81" s="11">
        <f>SUM(C81*6,D81*0,H81*15)</f>
        <v>1980</v>
      </c>
      <c r="J81" s="12">
        <f>SUM(I77:I81)</f>
        <v>21354</v>
      </c>
    </row>
    <row r="82" spans="1:10" ht="12">
      <c r="A82" s="102"/>
      <c r="B82" s="13"/>
      <c r="C82" s="14"/>
      <c r="D82" s="14"/>
      <c r="E82" s="14"/>
      <c r="F82" s="14"/>
      <c r="G82" s="15"/>
      <c r="H82" s="15"/>
      <c r="I82" s="16"/>
      <c r="J82" s="17"/>
    </row>
    <row r="83" spans="1:10" ht="12">
      <c r="A83" s="102"/>
      <c r="B83" s="8" t="s">
        <v>18</v>
      </c>
      <c r="C83" s="9"/>
      <c r="D83" s="9"/>
      <c r="E83" s="9"/>
      <c r="F83" s="9">
        <v>154</v>
      </c>
      <c r="G83" s="10">
        <v>2</v>
      </c>
      <c r="H83" s="10"/>
      <c r="I83" s="11">
        <f>SUM(E83*10,F83*7,G83*5,H83*15)</f>
        <v>1088</v>
      </c>
      <c r="J83" s="12"/>
    </row>
    <row r="84" spans="1:10" ht="12">
      <c r="A84" s="102"/>
      <c r="B84" s="8" t="s">
        <v>19</v>
      </c>
      <c r="C84" s="9"/>
      <c r="D84" s="9"/>
      <c r="E84" s="9"/>
      <c r="F84" s="9">
        <v>135</v>
      </c>
      <c r="G84" s="10">
        <v>5</v>
      </c>
      <c r="H84" s="10"/>
      <c r="I84" s="11">
        <f>SUM(E84*10,F84*7,G84*5,H84*15)</f>
        <v>970</v>
      </c>
      <c r="J84" s="12">
        <f>SUM(I83:I84)</f>
        <v>2058</v>
      </c>
    </row>
    <row r="85" spans="1:10" ht="12">
      <c r="A85" s="102"/>
      <c r="B85" s="18" t="s">
        <v>20</v>
      </c>
      <c r="C85" s="19">
        <f aca="true" t="shared" si="9" ref="C85:I85">SUM(C77:C84)</f>
        <v>3559</v>
      </c>
      <c r="D85" s="19">
        <f t="shared" si="9"/>
        <v>472</v>
      </c>
      <c r="E85" s="19">
        <f t="shared" si="9"/>
        <v>0</v>
      </c>
      <c r="F85" s="19">
        <f t="shared" si="9"/>
        <v>289</v>
      </c>
      <c r="G85" s="19">
        <f t="shared" si="9"/>
        <v>7</v>
      </c>
      <c r="H85" s="19">
        <f t="shared" si="9"/>
        <v>0</v>
      </c>
      <c r="I85" s="26">
        <f t="shared" si="9"/>
        <v>23412</v>
      </c>
      <c r="J85" s="20">
        <f>SUM(J81:J84)</f>
        <v>23412</v>
      </c>
    </row>
    <row r="86" spans="1:10" ht="12">
      <c r="A86" s="103" t="s">
        <v>22</v>
      </c>
      <c r="B86" s="103">
        <v>920</v>
      </c>
      <c r="C86" s="21">
        <f>SUM(C85,C76,C67,C58,C49,C40,C31)</f>
        <v>11580</v>
      </c>
      <c r="D86" s="21">
        <f>SUM(D85,D76,D67,D58,D49,D40,D31)</f>
        <v>1704</v>
      </c>
      <c r="E86" s="21">
        <f aca="true" t="shared" si="10" ref="E86:J86">SUM(E85,E76,E67,E58,E49,E40,E31)</f>
        <v>0</v>
      </c>
      <c r="F86" s="21">
        <f t="shared" si="10"/>
        <v>950</v>
      </c>
      <c r="G86" s="21">
        <f t="shared" si="10"/>
        <v>16</v>
      </c>
      <c r="H86" s="21">
        <f t="shared" si="10"/>
        <v>0</v>
      </c>
      <c r="I86" s="21">
        <f t="shared" si="10"/>
        <v>76210</v>
      </c>
      <c r="J86" s="21">
        <f t="shared" si="10"/>
        <v>76210</v>
      </c>
    </row>
    <row r="87" spans="1:10" ht="12">
      <c r="A87" s="102">
        <v>41680</v>
      </c>
      <c r="B87" s="8" t="s">
        <v>14</v>
      </c>
      <c r="C87" s="9">
        <v>259</v>
      </c>
      <c r="D87" s="9">
        <v>49</v>
      </c>
      <c r="E87" s="9"/>
      <c r="F87" s="9"/>
      <c r="G87" s="10"/>
      <c r="H87" s="10"/>
      <c r="I87" s="11">
        <v>1554</v>
      </c>
      <c r="J87" s="12"/>
    </row>
    <row r="88" spans="1:10" ht="12">
      <c r="A88" s="102"/>
      <c r="B88" s="8" t="s">
        <v>15</v>
      </c>
      <c r="C88" s="9">
        <v>279</v>
      </c>
      <c r="D88" s="9">
        <v>37</v>
      </c>
      <c r="E88" s="9"/>
      <c r="F88" s="9"/>
      <c r="G88" s="10"/>
      <c r="H88" s="10"/>
      <c r="I88" s="11">
        <v>1674</v>
      </c>
      <c r="J88" s="12"/>
    </row>
    <row r="89" spans="1:10" ht="12">
      <c r="A89" s="102"/>
      <c r="B89" s="8" t="s">
        <v>16</v>
      </c>
      <c r="C89" s="9">
        <v>20</v>
      </c>
      <c r="D89" s="9">
        <v>12</v>
      </c>
      <c r="E89" s="9"/>
      <c r="F89" s="9"/>
      <c r="G89" s="10"/>
      <c r="H89" s="10"/>
      <c r="I89" s="11">
        <v>120</v>
      </c>
      <c r="J89" s="12"/>
    </row>
    <row r="90" spans="1:10" ht="12">
      <c r="A90" s="102"/>
      <c r="B90" s="8">
        <v>920</v>
      </c>
      <c r="C90" s="9">
        <v>411</v>
      </c>
      <c r="D90" s="9"/>
      <c r="E90" s="9"/>
      <c r="F90" s="9"/>
      <c r="G90" s="10"/>
      <c r="H90" s="10"/>
      <c r="I90" s="11">
        <v>2466</v>
      </c>
      <c r="J90" s="12"/>
    </row>
    <row r="91" spans="1:10" ht="12">
      <c r="A91" s="102"/>
      <c r="B91" s="8" t="s">
        <v>17</v>
      </c>
      <c r="C91" s="9">
        <v>125</v>
      </c>
      <c r="D91" s="9">
        <v>45</v>
      </c>
      <c r="E91" s="9"/>
      <c r="F91" s="9"/>
      <c r="G91" s="10"/>
      <c r="H91" s="10"/>
      <c r="I91" s="11">
        <v>750</v>
      </c>
      <c r="J91" s="12">
        <v>6564</v>
      </c>
    </row>
    <row r="92" spans="1:10" ht="12">
      <c r="A92" s="102"/>
      <c r="B92" s="13"/>
      <c r="C92" s="14"/>
      <c r="D92" s="14"/>
      <c r="E92" s="14"/>
      <c r="F92" s="14"/>
      <c r="G92" s="15"/>
      <c r="H92" s="15"/>
      <c r="I92" s="16"/>
      <c r="J92" s="17"/>
    </row>
    <row r="93" spans="1:10" ht="12">
      <c r="A93" s="102"/>
      <c r="B93" s="8" t="s">
        <v>18</v>
      </c>
      <c r="C93" s="9"/>
      <c r="D93" s="9"/>
      <c r="E93" s="9"/>
      <c r="F93" s="9">
        <v>43</v>
      </c>
      <c r="G93" s="10">
        <v>1</v>
      </c>
      <c r="H93" s="10"/>
      <c r="I93" s="11">
        <v>306</v>
      </c>
      <c r="J93" s="12"/>
    </row>
    <row r="94" spans="1:10" ht="12">
      <c r="A94" s="102"/>
      <c r="B94" s="8" t="s">
        <v>19</v>
      </c>
      <c r="C94" s="9"/>
      <c r="D94" s="9"/>
      <c r="E94" s="9"/>
      <c r="F94" s="9">
        <v>34</v>
      </c>
      <c r="G94" s="10"/>
      <c r="H94" s="10"/>
      <c r="I94" s="11">
        <v>238</v>
      </c>
      <c r="J94" s="12">
        <v>544</v>
      </c>
    </row>
    <row r="95" spans="1:10" ht="12">
      <c r="A95" s="102"/>
      <c r="B95" s="18" t="s">
        <v>20</v>
      </c>
      <c r="C95" s="19">
        <f aca="true" t="shared" si="11" ref="C95:I95">SUM(C87:C94)</f>
        <v>1094</v>
      </c>
      <c r="D95" s="19">
        <f t="shared" si="11"/>
        <v>143</v>
      </c>
      <c r="E95" s="19">
        <f t="shared" si="11"/>
        <v>0</v>
      </c>
      <c r="F95" s="19">
        <f t="shared" si="11"/>
        <v>77</v>
      </c>
      <c r="G95" s="19">
        <f t="shared" si="11"/>
        <v>1</v>
      </c>
      <c r="H95" s="19">
        <f t="shared" si="11"/>
        <v>0</v>
      </c>
      <c r="I95" s="26">
        <f t="shared" si="11"/>
        <v>7108</v>
      </c>
      <c r="J95" s="20">
        <f>SUM(J91:J94)</f>
        <v>7108</v>
      </c>
    </row>
    <row r="96" spans="1:10" ht="12">
      <c r="A96" s="102">
        <v>41681</v>
      </c>
      <c r="B96" s="8" t="s">
        <v>14</v>
      </c>
      <c r="C96" s="9">
        <v>267</v>
      </c>
      <c r="D96" s="9">
        <v>41</v>
      </c>
      <c r="E96" s="9"/>
      <c r="F96" s="9"/>
      <c r="G96" s="10"/>
      <c r="H96" s="10"/>
      <c r="I96" s="11">
        <v>1602</v>
      </c>
      <c r="J96" s="12"/>
    </row>
    <row r="97" spans="1:10" ht="12">
      <c r="A97" s="102"/>
      <c r="B97" s="8" t="s">
        <v>15</v>
      </c>
      <c r="C97" s="9">
        <v>197</v>
      </c>
      <c r="D97" s="9">
        <v>31</v>
      </c>
      <c r="E97" s="9"/>
      <c r="F97" s="9"/>
      <c r="G97" s="10"/>
      <c r="H97" s="10"/>
      <c r="I97" s="11">
        <v>1182</v>
      </c>
      <c r="J97" s="12"/>
    </row>
    <row r="98" spans="1:10" ht="12">
      <c r="A98" s="102"/>
      <c r="B98" s="8" t="s">
        <v>16</v>
      </c>
      <c r="C98" s="9">
        <v>39</v>
      </c>
      <c r="D98" s="9">
        <v>13</v>
      </c>
      <c r="E98" s="9"/>
      <c r="F98" s="9"/>
      <c r="G98" s="10"/>
      <c r="H98" s="10"/>
      <c r="I98" s="11">
        <v>234</v>
      </c>
      <c r="J98" s="12"/>
    </row>
    <row r="99" spans="1:10" ht="12">
      <c r="A99" s="102"/>
      <c r="B99" s="8">
        <v>920</v>
      </c>
      <c r="C99" s="9">
        <v>323</v>
      </c>
      <c r="D99" s="9">
        <v>17</v>
      </c>
      <c r="E99" s="9"/>
      <c r="F99" s="9"/>
      <c r="G99" s="10"/>
      <c r="H99" s="10"/>
      <c r="I99" s="11">
        <v>1938</v>
      </c>
      <c r="J99" s="12"/>
    </row>
    <row r="100" spans="1:10" ht="12">
      <c r="A100" s="102"/>
      <c r="B100" s="8" t="s">
        <v>17</v>
      </c>
      <c r="C100" s="9">
        <v>100</v>
      </c>
      <c r="D100" s="9">
        <v>44</v>
      </c>
      <c r="E100" s="9"/>
      <c r="F100" s="9"/>
      <c r="G100" s="10"/>
      <c r="H100" s="10"/>
      <c r="I100" s="11">
        <v>600</v>
      </c>
      <c r="J100" s="12">
        <v>5556</v>
      </c>
    </row>
    <row r="101" spans="1:10" ht="12">
      <c r="A101" s="102"/>
      <c r="B101" s="13"/>
      <c r="C101" s="14"/>
      <c r="D101" s="14"/>
      <c r="E101" s="14"/>
      <c r="F101" s="14"/>
      <c r="G101" s="15"/>
      <c r="H101" s="15"/>
      <c r="I101" s="16"/>
      <c r="J101" s="17"/>
    </row>
    <row r="102" spans="1:10" ht="12">
      <c r="A102" s="102"/>
      <c r="B102" s="8" t="s">
        <v>18</v>
      </c>
      <c r="C102" s="9"/>
      <c r="D102" s="9"/>
      <c r="E102" s="9"/>
      <c r="F102" s="9">
        <v>39</v>
      </c>
      <c r="G102" s="10"/>
      <c r="H102" s="10"/>
      <c r="I102" s="11">
        <v>273</v>
      </c>
      <c r="J102" s="12"/>
    </row>
    <row r="103" spans="1:10" ht="12">
      <c r="A103" s="102"/>
      <c r="B103" s="8" t="s">
        <v>19</v>
      </c>
      <c r="C103" s="9"/>
      <c r="D103" s="9"/>
      <c r="E103" s="9"/>
      <c r="F103" s="9">
        <v>30</v>
      </c>
      <c r="G103" s="10"/>
      <c r="H103" s="10"/>
      <c r="I103" s="11">
        <v>210</v>
      </c>
      <c r="J103" s="12">
        <v>483</v>
      </c>
    </row>
    <row r="104" spans="1:10" ht="12">
      <c r="A104" s="102"/>
      <c r="B104" s="18" t="s">
        <v>20</v>
      </c>
      <c r="C104" s="19">
        <f aca="true" t="shared" si="12" ref="C104:I104">SUM(C96:C103)</f>
        <v>926</v>
      </c>
      <c r="D104" s="19">
        <f t="shared" si="12"/>
        <v>146</v>
      </c>
      <c r="E104" s="19">
        <f t="shared" si="12"/>
        <v>0</v>
      </c>
      <c r="F104" s="19">
        <f t="shared" si="12"/>
        <v>69</v>
      </c>
      <c r="G104" s="19">
        <f t="shared" si="12"/>
        <v>0</v>
      </c>
      <c r="H104" s="19">
        <f t="shared" si="12"/>
        <v>0</v>
      </c>
      <c r="I104" s="26">
        <f t="shared" si="12"/>
        <v>6039</v>
      </c>
      <c r="J104" s="20">
        <f>SUM(J100:J103)</f>
        <v>6039</v>
      </c>
    </row>
    <row r="105" spans="1:10" ht="12">
      <c r="A105" s="102">
        <v>41682</v>
      </c>
      <c r="B105" s="8" t="s">
        <v>14</v>
      </c>
      <c r="C105" s="9">
        <v>197</v>
      </c>
      <c r="D105" s="9">
        <v>74</v>
      </c>
      <c r="E105" s="9"/>
      <c r="F105" s="9"/>
      <c r="G105" s="10"/>
      <c r="H105" s="10"/>
      <c r="I105" s="11">
        <v>1182</v>
      </c>
      <c r="J105" s="12"/>
    </row>
    <row r="106" spans="1:10" ht="12">
      <c r="A106" s="102"/>
      <c r="B106" s="8" t="s">
        <v>15</v>
      </c>
      <c r="C106" s="9">
        <v>346</v>
      </c>
      <c r="D106" s="9">
        <v>39</v>
      </c>
      <c r="E106" s="9"/>
      <c r="F106" s="9"/>
      <c r="G106" s="10"/>
      <c r="H106" s="10"/>
      <c r="I106" s="11">
        <v>2076</v>
      </c>
      <c r="J106" s="12"/>
    </row>
    <row r="107" spans="1:10" ht="12">
      <c r="A107" s="102"/>
      <c r="B107" s="8" t="s">
        <v>16</v>
      </c>
      <c r="C107" s="9">
        <v>34</v>
      </c>
      <c r="D107" s="9">
        <v>25</v>
      </c>
      <c r="E107" s="9"/>
      <c r="F107" s="9"/>
      <c r="G107" s="10"/>
      <c r="H107" s="10"/>
      <c r="I107" s="11">
        <v>204</v>
      </c>
      <c r="J107" s="12"/>
    </row>
    <row r="108" spans="1:10" ht="12">
      <c r="A108" s="102"/>
      <c r="B108" s="8">
        <v>920</v>
      </c>
      <c r="C108" s="9">
        <v>341</v>
      </c>
      <c r="D108" s="9">
        <v>30</v>
      </c>
      <c r="E108" s="9"/>
      <c r="F108" s="9"/>
      <c r="G108" s="10"/>
      <c r="H108" s="10"/>
      <c r="I108" s="11">
        <v>2046</v>
      </c>
      <c r="J108" s="12"/>
    </row>
    <row r="109" spans="1:10" ht="12">
      <c r="A109" s="102"/>
      <c r="B109" s="8" t="s">
        <v>17</v>
      </c>
      <c r="C109" s="9">
        <v>114</v>
      </c>
      <c r="D109" s="9">
        <v>57</v>
      </c>
      <c r="E109" s="9"/>
      <c r="F109" s="9"/>
      <c r="G109" s="10"/>
      <c r="H109" s="10"/>
      <c r="I109" s="11">
        <v>684</v>
      </c>
      <c r="J109" s="12">
        <v>6192</v>
      </c>
    </row>
    <row r="110" spans="1:10" ht="12">
      <c r="A110" s="102"/>
      <c r="B110" s="13"/>
      <c r="C110" s="14"/>
      <c r="D110" s="14"/>
      <c r="E110" s="14"/>
      <c r="F110" s="14"/>
      <c r="G110" s="15"/>
      <c r="H110" s="15"/>
      <c r="I110" s="16"/>
      <c r="J110" s="17"/>
    </row>
    <row r="111" spans="1:10" ht="12">
      <c r="A111" s="102"/>
      <c r="B111" s="8" t="s">
        <v>18</v>
      </c>
      <c r="C111" s="9"/>
      <c r="D111" s="9"/>
      <c r="E111" s="9"/>
      <c r="F111" s="9">
        <v>23</v>
      </c>
      <c r="G111" s="10"/>
      <c r="H111" s="10"/>
      <c r="I111" s="11">
        <v>161</v>
      </c>
      <c r="J111" s="12"/>
    </row>
    <row r="112" spans="1:10" ht="12">
      <c r="A112" s="102"/>
      <c r="B112" s="8" t="s">
        <v>19</v>
      </c>
      <c r="C112" s="9"/>
      <c r="D112" s="9"/>
      <c r="E112" s="9"/>
      <c r="F112" s="9">
        <v>48</v>
      </c>
      <c r="G112" s="10"/>
      <c r="H112" s="10"/>
      <c r="I112" s="11">
        <v>336</v>
      </c>
      <c r="J112" s="12">
        <v>497</v>
      </c>
    </row>
    <row r="113" spans="1:10" ht="12">
      <c r="A113" s="102"/>
      <c r="B113" s="18" t="s">
        <v>20</v>
      </c>
      <c r="C113" s="19">
        <f aca="true" t="shared" si="13" ref="C113:I113">SUM(C105:C112)</f>
        <v>1032</v>
      </c>
      <c r="D113" s="19">
        <f t="shared" si="13"/>
        <v>225</v>
      </c>
      <c r="E113" s="19">
        <f t="shared" si="13"/>
        <v>0</v>
      </c>
      <c r="F113" s="19">
        <f t="shared" si="13"/>
        <v>71</v>
      </c>
      <c r="G113" s="19">
        <f t="shared" si="13"/>
        <v>0</v>
      </c>
      <c r="H113" s="19">
        <f t="shared" si="13"/>
        <v>0</v>
      </c>
      <c r="I113" s="26">
        <f t="shared" si="13"/>
        <v>6689</v>
      </c>
      <c r="J113" s="20">
        <f>SUM(J109:J112)</f>
        <v>6689</v>
      </c>
    </row>
    <row r="114" spans="1:10" ht="12">
      <c r="A114" s="102">
        <v>41683</v>
      </c>
      <c r="B114" s="8" t="s">
        <v>14</v>
      </c>
      <c r="C114" s="9">
        <v>422</v>
      </c>
      <c r="D114" s="9">
        <v>44</v>
      </c>
      <c r="E114" s="9"/>
      <c r="F114" s="9"/>
      <c r="G114" s="10"/>
      <c r="H114" s="10"/>
      <c r="I114" s="11">
        <v>2532</v>
      </c>
      <c r="J114" s="12"/>
    </row>
    <row r="115" spans="1:10" ht="12">
      <c r="A115" s="102"/>
      <c r="B115" s="8" t="s">
        <v>15</v>
      </c>
      <c r="C115" s="9">
        <v>204</v>
      </c>
      <c r="D115" s="9">
        <v>52</v>
      </c>
      <c r="E115" s="9"/>
      <c r="F115" s="9"/>
      <c r="G115" s="10"/>
      <c r="H115" s="10"/>
      <c r="I115" s="11">
        <v>1224</v>
      </c>
      <c r="J115" s="12"/>
    </row>
    <row r="116" spans="1:10" ht="12">
      <c r="A116" s="102"/>
      <c r="B116" s="8" t="s">
        <v>16</v>
      </c>
      <c r="C116" s="9">
        <v>0</v>
      </c>
      <c r="D116" s="9">
        <v>0</v>
      </c>
      <c r="E116" s="9">
        <v>0</v>
      </c>
      <c r="F116" s="9">
        <v>0</v>
      </c>
      <c r="G116" s="10"/>
      <c r="H116" s="10"/>
      <c r="I116" s="11">
        <v>0</v>
      </c>
      <c r="J116" s="12"/>
    </row>
    <row r="117" spans="1:10" ht="12">
      <c r="A117" s="102"/>
      <c r="B117" s="8">
        <v>920</v>
      </c>
      <c r="C117" s="9">
        <v>405</v>
      </c>
      <c r="D117" s="9">
        <v>62</v>
      </c>
      <c r="E117" s="9"/>
      <c r="F117" s="9"/>
      <c r="G117" s="10"/>
      <c r="H117" s="10"/>
      <c r="I117" s="11">
        <v>2430</v>
      </c>
      <c r="J117" s="12"/>
    </row>
    <row r="118" spans="1:10" ht="12">
      <c r="A118" s="102"/>
      <c r="B118" s="8" t="s">
        <v>17</v>
      </c>
      <c r="C118" s="9">
        <v>80</v>
      </c>
      <c r="D118" s="9">
        <v>29</v>
      </c>
      <c r="E118" s="9"/>
      <c r="F118" s="9"/>
      <c r="G118" s="10"/>
      <c r="H118" s="10"/>
      <c r="I118" s="11">
        <v>480</v>
      </c>
      <c r="J118" s="12">
        <v>6666</v>
      </c>
    </row>
    <row r="119" spans="1:10" ht="12">
      <c r="A119" s="102"/>
      <c r="B119" s="13"/>
      <c r="C119" s="14"/>
      <c r="D119" s="14"/>
      <c r="E119" s="14"/>
      <c r="F119" s="14"/>
      <c r="G119" s="15"/>
      <c r="H119" s="15"/>
      <c r="I119" s="16"/>
      <c r="J119" s="17"/>
    </row>
    <row r="120" spans="1:10" ht="12">
      <c r="A120" s="102"/>
      <c r="B120" s="8" t="s">
        <v>18</v>
      </c>
      <c r="C120" s="9"/>
      <c r="D120" s="9"/>
      <c r="E120" s="9"/>
      <c r="F120" s="9">
        <v>47</v>
      </c>
      <c r="G120" s="10"/>
      <c r="H120" s="10"/>
      <c r="I120" s="11">
        <v>329</v>
      </c>
      <c r="J120" s="12"/>
    </row>
    <row r="121" spans="1:10" ht="12">
      <c r="A121" s="102"/>
      <c r="B121" s="8" t="s">
        <v>19</v>
      </c>
      <c r="C121" s="9"/>
      <c r="D121" s="9"/>
      <c r="E121" s="9"/>
      <c r="F121" s="9">
        <v>18</v>
      </c>
      <c r="G121" s="10"/>
      <c r="H121" s="10"/>
      <c r="I121" s="11">
        <v>126</v>
      </c>
      <c r="J121" s="12">
        <v>455</v>
      </c>
    </row>
    <row r="122" spans="1:10" ht="12">
      <c r="A122" s="102"/>
      <c r="B122" s="18" t="s">
        <v>20</v>
      </c>
      <c r="C122" s="19">
        <f aca="true" t="shared" si="14" ref="C122:I122">SUM(C114:C121)</f>
        <v>1111</v>
      </c>
      <c r="D122" s="19">
        <f t="shared" si="14"/>
        <v>187</v>
      </c>
      <c r="E122" s="19">
        <f t="shared" si="14"/>
        <v>0</v>
      </c>
      <c r="F122" s="19">
        <f t="shared" si="14"/>
        <v>65</v>
      </c>
      <c r="G122" s="19">
        <f t="shared" si="14"/>
        <v>0</v>
      </c>
      <c r="H122" s="19">
        <f t="shared" si="14"/>
        <v>0</v>
      </c>
      <c r="I122" s="26">
        <f t="shared" si="14"/>
        <v>7121</v>
      </c>
      <c r="J122" s="20">
        <f>SUM(J118:J121)</f>
        <v>7121</v>
      </c>
    </row>
    <row r="123" spans="1:10" ht="12">
      <c r="A123" s="102">
        <v>41684</v>
      </c>
      <c r="B123" s="8" t="s">
        <v>14</v>
      </c>
      <c r="C123" s="9">
        <v>444</v>
      </c>
      <c r="D123" s="9">
        <v>56</v>
      </c>
      <c r="E123" s="9"/>
      <c r="F123" s="9"/>
      <c r="G123" s="10"/>
      <c r="H123" s="10"/>
      <c r="I123" s="11">
        <v>2664</v>
      </c>
      <c r="J123" s="12"/>
    </row>
    <row r="124" spans="1:10" ht="12">
      <c r="A124" s="102"/>
      <c r="B124" s="8" t="s">
        <v>15</v>
      </c>
      <c r="C124" s="9">
        <v>302</v>
      </c>
      <c r="D124" s="9">
        <v>40</v>
      </c>
      <c r="E124" s="9"/>
      <c r="F124" s="9"/>
      <c r="G124" s="10"/>
      <c r="H124" s="10"/>
      <c r="I124" s="11">
        <v>1812</v>
      </c>
      <c r="J124" s="12"/>
    </row>
    <row r="125" spans="1:11" ht="12">
      <c r="A125" s="102"/>
      <c r="B125" s="8" t="s">
        <v>16</v>
      </c>
      <c r="C125" s="9">
        <v>0</v>
      </c>
      <c r="D125" s="9">
        <v>0</v>
      </c>
      <c r="E125" s="9"/>
      <c r="F125" s="9"/>
      <c r="G125" s="10"/>
      <c r="H125" s="10"/>
      <c r="I125" s="11">
        <v>0</v>
      </c>
      <c r="J125" s="12"/>
      <c r="K125">
        <f>I125-J125</f>
        <v>0</v>
      </c>
    </row>
    <row r="126" spans="1:10" ht="12">
      <c r="A126" s="102"/>
      <c r="B126" s="8">
        <v>920</v>
      </c>
      <c r="C126" s="9">
        <v>476</v>
      </c>
      <c r="D126" s="9">
        <v>26</v>
      </c>
      <c r="E126" s="9"/>
      <c r="F126" s="9"/>
      <c r="G126" s="10"/>
      <c r="H126" s="10"/>
      <c r="I126" s="11">
        <v>2856</v>
      </c>
      <c r="J126" s="12"/>
    </row>
    <row r="127" spans="1:10" ht="12">
      <c r="A127" s="102"/>
      <c r="B127" s="8" t="s">
        <v>17</v>
      </c>
      <c r="C127" s="9">
        <v>97</v>
      </c>
      <c r="D127" s="9">
        <v>45</v>
      </c>
      <c r="E127" s="9"/>
      <c r="F127" s="9"/>
      <c r="G127" s="10"/>
      <c r="H127" s="10"/>
      <c r="I127" s="11">
        <v>582</v>
      </c>
      <c r="J127" s="12">
        <v>7914</v>
      </c>
    </row>
    <row r="128" spans="1:10" ht="12">
      <c r="A128" s="102"/>
      <c r="B128" s="13"/>
      <c r="C128" s="14"/>
      <c r="D128" s="14"/>
      <c r="E128" s="14"/>
      <c r="F128" s="14"/>
      <c r="G128" s="15"/>
      <c r="H128" s="15"/>
      <c r="I128" s="16"/>
      <c r="J128" s="17"/>
    </row>
    <row r="129" spans="1:10" ht="12">
      <c r="A129" s="102"/>
      <c r="B129" s="8" t="s">
        <v>18</v>
      </c>
      <c r="C129" s="9"/>
      <c r="D129" s="9"/>
      <c r="E129" s="9"/>
      <c r="F129" s="9">
        <v>48</v>
      </c>
      <c r="G129" s="10"/>
      <c r="H129" s="10"/>
      <c r="I129" s="11">
        <v>336</v>
      </c>
      <c r="J129" s="12"/>
    </row>
    <row r="130" spans="1:10" ht="12">
      <c r="A130" s="102"/>
      <c r="B130" s="8" t="s">
        <v>19</v>
      </c>
      <c r="C130" s="9"/>
      <c r="D130" s="9"/>
      <c r="E130" s="9"/>
      <c r="F130" s="9">
        <v>49</v>
      </c>
      <c r="G130" s="10"/>
      <c r="H130" s="10"/>
      <c r="I130" s="11">
        <v>343</v>
      </c>
      <c r="J130" s="12">
        <v>679</v>
      </c>
    </row>
    <row r="131" spans="1:10" ht="12">
      <c r="A131" s="102"/>
      <c r="B131" s="18" t="s">
        <v>20</v>
      </c>
      <c r="C131" s="19">
        <f aca="true" t="shared" si="15" ref="C131:I131">SUM(C123:C130)</f>
        <v>1319</v>
      </c>
      <c r="D131" s="19">
        <f t="shared" si="15"/>
        <v>167</v>
      </c>
      <c r="E131" s="19">
        <f t="shared" si="15"/>
        <v>0</v>
      </c>
      <c r="F131" s="19">
        <f t="shared" si="15"/>
        <v>97</v>
      </c>
      <c r="G131" s="19">
        <f t="shared" si="15"/>
        <v>0</v>
      </c>
      <c r="H131" s="19">
        <f t="shared" si="15"/>
        <v>0</v>
      </c>
      <c r="I131" s="26">
        <f t="shared" si="15"/>
        <v>8593</v>
      </c>
      <c r="J131" s="20">
        <f>SUM(J127:J130)</f>
        <v>8593</v>
      </c>
    </row>
    <row r="132" spans="1:10" ht="12">
      <c r="A132" s="102">
        <v>41685</v>
      </c>
      <c r="B132" s="8" t="s">
        <v>14</v>
      </c>
      <c r="C132" s="9">
        <v>1337</v>
      </c>
      <c r="D132" s="9">
        <v>138</v>
      </c>
      <c r="E132" s="9"/>
      <c r="F132" s="9"/>
      <c r="G132" s="10"/>
      <c r="H132" s="10"/>
      <c r="I132" s="11">
        <v>8022</v>
      </c>
      <c r="J132" s="12"/>
    </row>
    <row r="133" spans="1:10" ht="12">
      <c r="A133" s="102"/>
      <c r="B133" s="8" t="s">
        <v>15</v>
      </c>
      <c r="C133" s="9">
        <v>400</v>
      </c>
      <c r="D133" s="9">
        <v>67</v>
      </c>
      <c r="E133" s="9"/>
      <c r="F133" s="9"/>
      <c r="G133" s="10"/>
      <c r="H133" s="10"/>
      <c r="I133" s="11">
        <v>2400</v>
      </c>
      <c r="J133" s="12"/>
    </row>
    <row r="134" spans="1:10" ht="12">
      <c r="A134" s="102"/>
      <c r="B134" s="8" t="s">
        <v>16</v>
      </c>
      <c r="C134" s="9">
        <v>0</v>
      </c>
      <c r="D134" s="9">
        <v>0</v>
      </c>
      <c r="E134" s="9">
        <v>0</v>
      </c>
      <c r="F134" s="9">
        <v>0</v>
      </c>
      <c r="G134" s="10"/>
      <c r="H134" s="10"/>
      <c r="I134" s="11">
        <v>0</v>
      </c>
      <c r="J134" s="12"/>
    </row>
    <row r="135" spans="1:10" ht="12">
      <c r="A135" s="102"/>
      <c r="B135" s="8">
        <v>920</v>
      </c>
      <c r="C135" s="9">
        <v>865</v>
      </c>
      <c r="D135" s="9">
        <v>65</v>
      </c>
      <c r="E135" s="9"/>
      <c r="F135" s="9"/>
      <c r="G135" s="10"/>
      <c r="H135" s="10"/>
      <c r="I135" s="11">
        <v>5190</v>
      </c>
      <c r="J135" s="12"/>
    </row>
    <row r="136" spans="1:10" ht="12">
      <c r="A136" s="102"/>
      <c r="B136" s="8" t="s">
        <v>17</v>
      </c>
      <c r="C136" s="9">
        <v>282</v>
      </c>
      <c r="D136" s="9">
        <v>56</v>
      </c>
      <c r="E136" s="9"/>
      <c r="F136" s="9"/>
      <c r="G136" s="10"/>
      <c r="H136" s="10"/>
      <c r="I136" s="11">
        <v>1692</v>
      </c>
      <c r="J136" s="12">
        <v>17304</v>
      </c>
    </row>
    <row r="137" spans="1:10" ht="12">
      <c r="A137" s="102"/>
      <c r="B137" s="13"/>
      <c r="C137" s="14"/>
      <c r="D137" s="14"/>
      <c r="E137" s="14"/>
      <c r="F137" s="14"/>
      <c r="G137" s="15"/>
      <c r="H137" s="15"/>
      <c r="I137" s="16"/>
      <c r="J137" s="17"/>
    </row>
    <row r="138" spans="1:10" ht="12">
      <c r="A138" s="102"/>
      <c r="B138" s="8" t="s">
        <v>18</v>
      </c>
      <c r="C138" s="9"/>
      <c r="D138" s="9"/>
      <c r="E138" s="9"/>
      <c r="F138" s="9">
        <v>30</v>
      </c>
      <c r="G138" s="10"/>
      <c r="H138" s="10"/>
      <c r="I138" s="11">
        <v>210</v>
      </c>
      <c r="J138" s="12"/>
    </row>
    <row r="139" spans="1:10" ht="12">
      <c r="A139" s="102"/>
      <c r="B139" s="8" t="s">
        <v>19</v>
      </c>
      <c r="C139" s="9"/>
      <c r="D139" s="9"/>
      <c r="E139" s="9"/>
      <c r="F139" s="9">
        <v>218</v>
      </c>
      <c r="G139" s="10"/>
      <c r="H139" s="10"/>
      <c r="I139" s="11">
        <v>1526</v>
      </c>
      <c r="J139" s="12">
        <v>1736</v>
      </c>
    </row>
    <row r="140" spans="1:10" ht="12">
      <c r="A140" s="102"/>
      <c r="B140" s="18" t="s">
        <v>20</v>
      </c>
      <c r="C140" s="19">
        <f aca="true" t="shared" si="16" ref="C140:I140">SUM(C132:C139)</f>
        <v>2884</v>
      </c>
      <c r="D140" s="19">
        <f t="shared" si="16"/>
        <v>326</v>
      </c>
      <c r="E140" s="19">
        <f t="shared" si="16"/>
        <v>0</v>
      </c>
      <c r="F140" s="19">
        <f t="shared" si="16"/>
        <v>248</v>
      </c>
      <c r="G140" s="19">
        <f t="shared" si="16"/>
        <v>0</v>
      </c>
      <c r="H140" s="19">
        <f t="shared" si="16"/>
        <v>0</v>
      </c>
      <c r="I140" s="26">
        <f t="shared" si="16"/>
        <v>19040</v>
      </c>
      <c r="J140" s="20">
        <f>SUM(J136:J139)</f>
        <v>19040</v>
      </c>
    </row>
    <row r="141" spans="1:10" ht="12">
      <c r="A141" s="102">
        <v>41686</v>
      </c>
      <c r="B141" s="8" t="s">
        <v>14</v>
      </c>
      <c r="C141" s="9">
        <v>1258</v>
      </c>
      <c r="D141" s="9">
        <v>60</v>
      </c>
      <c r="E141" s="9"/>
      <c r="F141" s="9"/>
      <c r="G141" s="10"/>
      <c r="H141" s="10"/>
      <c r="I141" s="11">
        <v>7548</v>
      </c>
      <c r="J141" s="12"/>
    </row>
    <row r="142" spans="1:10" ht="12">
      <c r="A142" s="102"/>
      <c r="B142" s="8" t="s">
        <v>15</v>
      </c>
      <c r="C142" s="9">
        <v>0</v>
      </c>
      <c r="D142" s="9">
        <v>0</v>
      </c>
      <c r="E142" s="9">
        <v>0</v>
      </c>
      <c r="F142" s="9">
        <v>0</v>
      </c>
      <c r="G142" s="10"/>
      <c r="H142" s="10"/>
      <c r="I142" s="11">
        <v>0</v>
      </c>
      <c r="J142" s="12"/>
    </row>
    <row r="143" spans="1:10" ht="12">
      <c r="A143" s="102"/>
      <c r="B143" s="8" t="s">
        <v>16</v>
      </c>
      <c r="C143" s="9">
        <v>811</v>
      </c>
      <c r="D143" s="9">
        <v>20</v>
      </c>
      <c r="E143" s="9"/>
      <c r="F143" s="9"/>
      <c r="G143" s="10"/>
      <c r="H143" s="10"/>
      <c r="I143" s="11">
        <v>4866</v>
      </c>
      <c r="J143" s="12"/>
    </row>
    <row r="144" spans="1:10" ht="12">
      <c r="A144" s="102"/>
      <c r="B144" s="8">
        <v>920</v>
      </c>
      <c r="C144" s="9">
        <v>678</v>
      </c>
      <c r="D144" s="9">
        <v>37</v>
      </c>
      <c r="E144" s="9">
        <v>0</v>
      </c>
      <c r="F144" s="9">
        <v>0</v>
      </c>
      <c r="G144" s="10"/>
      <c r="H144" s="10"/>
      <c r="I144" s="11">
        <v>0</v>
      </c>
      <c r="J144" s="12"/>
    </row>
    <row r="145" spans="1:10" ht="12">
      <c r="A145" s="102"/>
      <c r="B145" s="8" t="s">
        <v>17</v>
      </c>
      <c r="C145" s="9">
        <v>182</v>
      </c>
      <c r="D145" s="9">
        <v>70</v>
      </c>
      <c r="E145" s="9">
        <v>0</v>
      </c>
      <c r="F145" s="9">
        <v>0</v>
      </c>
      <c r="G145" s="10"/>
      <c r="H145" s="10"/>
      <c r="I145" s="11">
        <v>0</v>
      </c>
      <c r="J145" s="12">
        <v>12414</v>
      </c>
    </row>
    <row r="146" spans="1:10" ht="12">
      <c r="A146" s="102"/>
      <c r="B146" s="13"/>
      <c r="C146" s="14"/>
      <c r="D146" s="14"/>
      <c r="E146" s="14"/>
      <c r="F146" s="14"/>
      <c r="G146" s="15"/>
      <c r="H146" s="15"/>
      <c r="I146" s="16"/>
      <c r="J146" s="17"/>
    </row>
    <row r="147" spans="1:10" ht="12">
      <c r="A147" s="102"/>
      <c r="B147" s="8" t="s">
        <v>18</v>
      </c>
      <c r="C147" s="9"/>
      <c r="D147" s="9"/>
      <c r="E147" s="9"/>
      <c r="F147" s="9">
        <v>88</v>
      </c>
      <c r="G147" s="10"/>
      <c r="H147" s="10"/>
      <c r="I147" s="11">
        <v>616</v>
      </c>
      <c r="J147" s="12"/>
    </row>
    <row r="148" spans="1:10" ht="12">
      <c r="A148" s="102"/>
      <c r="B148" s="8" t="s">
        <v>19</v>
      </c>
      <c r="C148" s="9"/>
      <c r="D148" s="9"/>
      <c r="E148" s="9"/>
      <c r="F148" s="9">
        <v>57</v>
      </c>
      <c r="G148" s="10">
        <v>1</v>
      </c>
      <c r="H148" s="10"/>
      <c r="I148" s="11">
        <v>439</v>
      </c>
      <c r="J148" s="12">
        <v>1055</v>
      </c>
    </row>
    <row r="149" spans="1:10" ht="12">
      <c r="A149" s="102"/>
      <c r="B149" s="18" t="s">
        <v>20</v>
      </c>
      <c r="C149" s="19">
        <f aca="true" t="shared" si="17" ref="C149:I149">SUM(C141:C148)</f>
        <v>2929</v>
      </c>
      <c r="D149" s="19">
        <f t="shared" si="17"/>
        <v>187</v>
      </c>
      <c r="E149" s="19">
        <f t="shared" si="17"/>
        <v>0</v>
      </c>
      <c r="F149" s="19">
        <f t="shared" si="17"/>
        <v>145</v>
      </c>
      <c r="G149" s="19">
        <f t="shared" si="17"/>
        <v>1</v>
      </c>
      <c r="H149" s="19">
        <f t="shared" si="17"/>
        <v>0</v>
      </c>
      <c r="I149" s="26">
        <f t="shared" si="17"/>
        <v>13469</v>
      </c>
      <c r="J149" s="20">
        <f>SUM(J145:J148)</f>
        <v>13469</v>
      </c>
    </row>
    <row r="150" spans="1:10" ht="12">
      <c r="A150" s="103" t="s">
        <v>22</v>
      </c>
      <c r="B150" s="103">
        <v>920</v>
      </c>
      <c r="C150" s="21">
        <f>SUM(C149,C140,C131,C122,C113,C104,C95)</f>
        <v>11295</v>
      </c>
      <c r="D150" s="21">
        <f>SUM(D149,D140,D131,D122,D113,D104,D95)</f>
        <v>1381</v>
      </c>
      <c r="E150" s="21">
        <f aca="true" t="shared" si="18" ref="E150:J150">SUM(E149,E140,E131,E122,E113,E104,E95)</f>
        <v>0</v>
      </c>
      <c r="F150" s="21">
        <f t="shared" si="18"/>
        <v>772</v>
      </c>
      <c r="G150" s="21">
        <f t="shared" si="18"/>
        <v>2</v>
      </c>
      <c r="H150" s="21">
        <f t="shared" si="18"/>
        <v>0</v>
      </c>
      <c r="I150" s="21">
        <f t="shared" si="18"/>
        <v>68059</v>
      </c>
      <c r="J150" s="21">
        <f t="shared" si="18"/>
        <v>68059</v>
      </c>
    </row>
    <row r="151" spans="1:10" ht="12">
      <c r="A151" s="102">
        <v>41687</v>
      </c>
      <c r="B151" s="8" t="s">
        <v>14</v>
      </c>
      <c r="C151" s="9">
        <v>351</v>
      </c>
      <c r="D151" s="9">
        <v>70</v>
      </c>
      <c r="E151" s="9"/>
      <c r="F151" s="9"/>
      <c r="G151" s="10"/>
      <c r="H151" s="10"/>
      <c r="I151" s="11">
        <f>SUM(C151*6,D151*0,H151*15)</f>
        <v>2106</v>
      </c>
      <c r="J151" s="12"/>
    </row>
    <row r="152" spans="1:10" ht="12">
      <c r="A152" s="102"/>
      <c r="B152" s="8" t="s">
        <v>15</v>
      </c>
      <c r="C152" s="9">
        <v>324</v>
      </c>
      <c r="D152" s="9">
        <v>72</v>
      </c>
      <c r="E152" s="9"/>
      <c r="F152" s="9"/>
      <c r="G152" s="10"/>
      <c r="H152" s="10"/>
      <c r="I152" s="11">
        <f>SUM(C152*6,D152*0,H152*15)</f>
        <v>1944</v>
      </c>
      <c r="J152" s="12"/>
    </row>
    <row r="153" spans="1:10" ht="12">
      <c r="A153" s="102"/>
      <c r="B153" s="8" t="s">
        <v>16</v>
      </c>
      <c r="C153" s="9">
        <v>0</v>
      </c>
      <c r="D153" s="9">
        <v>0</v>
      </c>
      <c r="E153" s="9"/>
      <c r="F153" s="9"/>
      <c r="G153" s="10"/>
      <c r="H153" s="10"/>
      <c r="I153" s="11">
        <f>SUM(C153*6,D153*0,H153*15)</f>
        <v>0</v>
      </c>
      <c r="J153" s="12"/>
    </row>
    <row r="154" spans="1:10" ht="12">
      <c r="A154" s="102"/>
      <c r="B154" s="8">
        <v>920</v>
      </c>
      <c r="C154" s="9">
        <v>678</v>
      </c>
      <c r="D154" s="9">
        <v>27</v>
      </c>
      <c r="E154" s="9"/>
      <c r="F154" s="9"/>
      <c r="G154" s="10"/>
      <c r="H154" s="10"/>
      <c r="I154" s="11">
        <f>SUM(C154*6,D154*0,H154*15)</f>
        <v>4068</v>
      </c>
      <c r="J154" s="12"/>
    </row>
    <row r="155" spans="1:10" ht="12">
      <c r="A155" s="102"/>
      <c r="B155" s="8" t="s">
        <v>17</v>
      </c>
      <c r="C155" s="9">
        <v>182</v>
      </c>
      <c r="D155" s="9">
        <v>70</v>
      </c>
      <c r="E155" s="9"/>
      <c r="F155" s="9"/>
      <c r="G155" s="10"/>
      <c r="H155" s="10"/>
      <c r="I155" s="11">
        <f>SUM(C155*6,D155*0,H155*15)</f>
        <v>1092</v>
      </c>
      <c r="J155" s="12">
        <f>SUM(I151:I155)</f>
        <v>9210</v>
      </c>
    </row>
    <row r="156" spans="1:10" ht="12">
      <c r="A156" s="102"/>
      <c r="B156" s="13"/>
      <c r="C156" s="14"/>
      <c r="D156" s="14"/>
      <c r="E156" s="14"/>
      <c r="F156" s="14"/>
      <c r="G156" s="15"/>
      <c r="H156" s="15"/>
      <c r="I156" s="16"/>
      <c r="J156" s="17"/>
    </row>
    <row r="157" spans="1:10" ht="12">
      <c r="A157" s="102"/>
      <c r="B157" s="8" t="s">
        <v>18</v>
      </c>
      <c r="C157" s="9"/>
      <c r="D157" s="9"/>
      <c r="E157" s="9"/>
      <c r="F157" s="9">
        <v>35</v>
      </c>
      <c r="G157" s="10"/>
      <c r="H157" s="10"/>
      <c r="I157" s="11">
        <f>SUM(E157*10,F157*7,G157*5,H157*15)</f>
        <v>245</v>
      </c>
      <c r="J157" s="12"/>
    </row>
    <row r="158" spans="1:10" ht="12">
      <c r="A158" s="102"/>
      <c r="B158" s="8" t="s">
        <v>19</v>
      </c>
      <c r="C158" s="9"/>
      <c r="D158" s="9"/>
      <c r="E158" s="9"/>
      <c r="F158" s="9">
        <v>35</v>
      </c>
      <c r="G158" s="10"/>
      <c r="H158" s="10"/>
      <c r="I158" s="11">
        <f>SUM(E158*10,F158*7,G158*5,H158*15)</f>
        <v>245</v>
      </c>
      <c r="J158" s="12">
        <f>SUM(I157:I158)</f>
        <v>490</v>
      </c>
    </row>
    <row r="159" spans="1:10" ht="12">
      <c r="A159" s="102"/>
      <c r="B159" s="18" t="s">
        <v>20</v>
      </c>
      <c r="C159" s="19">
        <f aca="true" t="shared" si="19" ref="C159:I159">SUM(C151:C158)</f>
        <v>1535</v>
      </c>
      <c r="D159" s="19">
        <f t="shared" si="19"/>
        <v>239</v>
      </c>
      <c r="E159" s="19">
        <f t="shared" si="19"/>
        <v>0</v>
      </c>
      <c r="F159" s="19">
        <f t="shared" si="19"/>
        <v>70</v>
      </c>
      <c r="G159" s="19">
        <f t="shared" si="19"/>
        <v>0</v>
      </c>
      <c r="H159" s="19">
        <f t="shared" si="19"/>
        <v>0</v>
      </c>
      <c r="I159" s="26">
        <f t="shared" si="19"/>
        <v>9700</v>
      </c>
      <c r="J159" s="20">
        <f>SUM(J158,J155)</f>
        <v>9700</v>
      </c>
    </row>
    <row r="160" spans="1:10" ht="12">
      <c r="A160" s="102">
        <v>41688</v>
      </c>
      <c r="B160" s="8" t="s">
        <v>14</v>
      </c>
      <c r="C160" s="9">
        <v>111</v>
      </c>
      <c r="D160" s="9">
        <v>21</v>
      </c>
      <c r="E160" s="9"/>
      <c r="F160" s="9"/>
      <c r="G160" s="10"/>
      <c r="H160" s="10"/>
      <c r="I160" s="11">
        <f>SUM(C160*6,D160*0,H160*15)</f>
        <v>666</v>
      </c>
      <c r="J160" s="12"/>
    </row>
    <row r="161" spans="1:10" ht="12">
      <c r="A161" s="102"/>
      <c r="B161" s="8" t="s">
        <v>15</v>
      </c>
      <c r="C161" s="9">
        <v>351</v>
      </c>
      <c r="D161" s="9">
        <v>54</v>
      </c>
      <c r="E161" s="9"/>
      <c r="F161" s="9"/>
      <c r="G161" s="10"/>
      <c r="H161" s="10"/>
      <c r="I161" s="11">
        <f>SUM(C161*6,D161*0,H161*15)</f>
        <v>2106</v>
      </c>
      <c r="J161" s="12"/>
    </row>
    <row r="162" spans="1:10" ht="12">
      <c r="A162" s="102"/>
      <c r="B162" s="8" t="s">
        <v>16</v>
      </c>
      <c r="C162" s="9">
        <v>0</v>
      </c>
      <c r="D162" s="9">
        <v>0</v>
      </c>
      <c r="E162" s="9">
        <v>0</v>
      </c>
      <c r="F162" s="9"/>
      <c r="G162" s="10"/>
      <c r="H162" s="10"/>
      <c r="I162" s="11">
        <f>SUM(C162*6,D162*0,H162*15)</f>
        <v>0</v>
      </c>
      <c r="J162" s="12"/>
    </row>
    <row r="163" spans="1:10" ht="12">
      <c r="A163" s="102"/>
      <c r="B163" s="8">
        <v>920</v>
      </c>
      <c r="C163" s="9">
        <v>408</v>
      </c>
      <c r="D163" s="9">
        <v>0</v>
      </c>
      <c r="E163" s="9">
        <v>0</v>
      </c>
      <c r="F163" s="9"/>
      <c r="G163" s="10"/>
      <c r="H163" s="10"/>
      <c r="I163" s="11">
        <f>SUM(C163*6,D163*0,H163*15)</f>
        <v>2448</v>
      </c>
      <c r="J163" s="12"/>
    </row>
    <row r="164" spans="1:10" ht="12">
      <c r="A164" s="102"/>
      <c r="B164" s="8" t="s">
        <v>17</v>
      </c>
      <c r="C164" s="9">
        <v>98</v>
      </c>
      <c r="D164" s="9">
        <v>53</v>
      </c>
      <c r="E164" s="9"/>
      <c r="F164" s="9"/>
      <c r="G164" s="10"/>
      <c r="H164" s="10"/>
      <c r="I164" s="11">
        <f>SUM(C164*6,D164*0,H164*15)</f>
        <v>588</v>
      </c>
      <c r="J164" s="12">
        <f>SUM(I160:I164)</f>
        <v>5808</v>
      </c>
    </row>
    <row r="165" spans="1:10" ht="12">
      <c r="A165" s="102"/>
      <c r="B165" s="13"/>
      <c r="C165" s="14"/>
      <c r="D165" s="14"/>
      <c r="E165" s="14"/>
      <c r="F165" s="14"/>
      <c r="G165" s="15"/>
      <c r="H165" s="15"/>
      <c r="I165" s="16"/>
      <c r="J165" s="17"/>
    </row>
    <row r="166" spans="1:10" ht="12">
      <c r="A166" s="102"/>
      <c r="B166" s="8" t="s">
        <v>18</v>
      </c>
      <c r="C166" s="9"/>
      <c r="D166" s="9"/>
      <c r="E166" s="9"/>
      <c r="F166" s="9">
        <v>37</v>
      </c>
      <c r="G166" s="10">
        <v>2</v>
      </c>
      <c r="H166" s="10"/>
      <c r="I166" s="11">
        <f>SUM(E166*10,F166*7,G166*5,H166*15)</f>
        <v>269</v>
      </c>
      <c r="J166" s="12"/>
    </row>
    <row r="167" spans="1:10" ht="12">
      <c r="A167" s="102"/>
      <c r="B167" s="8" t="s">
        <v>19</v>
      </c>
      <c r="C167" s="9"/>
      <c r="D167" s="9"/>
      <c r="E167" s="9"/>
      <c r="F167" s="9">
        <v>18</v>
      </c>
      <c r="G167" s="10">
        <v>1</v>
      </c>
      <c r="H167" s="10"/>
      <c r="I167" s="11">
        <f>SUM(E167*10,F167*7,G167*5,H167*15)</f>
        <v>131</v>
      </c>
      <c r="J167" s="12">
        <f>SUM(I166:I167)</f>
        <v>400</v>
      </c>
    </row>
    <row r="168" spans="1:10" ht="12">
      <c r="A168" s="102"/>
      <c r="B168" s="18" t="s">
        <v>20</v>
      </c>
      <c r="C168" s="19">
        <f aca="true" t="shared" si="20" ref="C168:I168">SUM(C160:C167)</f>
        <v>968</v>
      </c>
      <c r="D168" s="19">
        <f t="shared" si="20"/>
        <v>128</v>
      </c>
      <c r="E168" s="19">
        <f t="shared" si="20"/>
        <v>0</v>
      </c>
      <c r="F168" s="19">
        <f t="shared" si="20"/>
        <v>55</v>
      </c>
      <c r="G168" s="19">
        <f t="shared" si="20"/>
        <v>3</v>
      </c>
      <c r="H168" s="19">
        <f t="shared" si="20"/>
        <v>0</v>
      </c>
      <c r="I168" s="26">
        <f t="shared" si="20"/>
        <v>6208</v>
      </c>
      <c r="J168" s="20">
        <f>SUM(J167,J164)</f>
        <v>6208</v>
      </c>
    </row>
    <row r="169" spans="1:10" ht="12">
      <c r="A169" s="102">
        <v>41689</v>
      </c>
      <c r="B169" s="8" t="s">
        <v>14</v>
      </c>
      <c r="C169" s="9">
        <v>320</v>
      </c>
      <c r="D169" s="9">
        <v>50</v>
      </c>
      <c r="E169" s="9"/>
      <c r="F169" s="9"/>
      <c r="G169" s="10"/>
      <c r="H169" s="10"/>
      <c r="I169" s="11">
        <f>SUM(C169*6,D169*0,H169*15)</f>
        <v>1920</v>
      </c>
      <c r="J169" s="12"/>
    </row>
    <row r="170" spans="1:10" ht="12">
      <c r="A170" s="102"/>
      <c r="B170" s="8" t="s">
        <v>15</v>
      </c>
      <c r="C170" s="9">
        <v>195</v>
      </c>
      <c r="D170" s="9">
        <v>35</v>
      </c>
      <c r="E170" s="9"/>
      <c r="F170" s="9"/>
      <c r="G170" s="10"/>
      <c r="H170" s="10"/>
      <c r="I170" s="11">
        <f>SUM(C170*6,D170*0,H170*15)</f>
        <v>1170</v>
      </c>
      <c r="J170" s="12"/>
    </row>
    <row r="171" spans="1:10" ht="12">
      <c r="A171" s="102"/>
      <c r="B171" s="8" t="s">
        <v>16</v>
      </c>
      <c r="C171" s="9">
        <v>35</v>
      </c>
      <c r="D171" s="9">
        <v>4</v>
      </c>
      <c r="E171" s="9"/>
      <c r="F171" s="9"/>
      <c r="G171" s="10"/>
      <c r="H171" s="10"/>
      <c r="I171" s="11">
        <f>SUM(C171*6,D171*0,H171*15)</f>
        <v>210</v>
      </c>
      <c r="J171" s="12"/>
    </row>
    <row r="172" spans="1:10" ht="12">
      <c r="A172" s="102"/>
      <c r="B172" s="8">
        <v>920</v>
      </c>
      <c r="C172" s="9">
        <v>361</v>
      </c>
      <c r="D172" s="9">
        <v>41</v>
      </c>
      <c r="E172" s="9"/>
      <c r="F172" s="9"/>
      <c r="G172" s="10"/>
      <c r="H172" s="10"/>
      <c r="I172" s="11">
        <f>SUM(C172*6,D172*0,H172*15)</f>
        <v>2166</v>
      </c>
      <c r="J172" s="12"/>
    </row>
    <row r="173" spans="1:10" ht="12">
      <c r="A173" s="102"/>
      <c r="B173" s="8" t="s">
        <v>17</v>
      </c>
      <c r="C173" s="9">
        <v>79</v>
      </c>
      <c r="D173" s="9">
        <v>33</v>
      </c>
      <c r="E173" s="9"/>
      <c r="F173" s="9"/>
      <c r="G173" s="10"/>
      <c r="H173" s="10"/>
      <c r="I173" s="11">
        <f>SUM(C173*6,D173*0,H173*15)</f>
        <v>474</v>
      </c>
      <c r="J173" s="12">
        <f>SUM(I169:I173)</f>
        <v>5940</v>
      </c>
    </row>
    <row r="174" spans="1:10" ht="12">
      <c r="A174" s="102"/>
      <c r="B174" s="13"/>
      <c r="C174" s="14"/>
      <c r="D174" s="14"/>
      <c r="E174" s="14"/>
      <c r="F174" s="14"/>
      <c r="G174" s="15"/>
      <c r="H174" s="15"/>
      <c r="I174" s="16"/>
      <c r="J174" s="17"/>
    </row>
    <row r="175" spans="1:10" ht="12">
      <c r="A175" s="102"/>
      <c r="B175" s="8" t="s">
        <v>18</v>
      </c>
      <c r="C175" s="9"/>
      <c r="D175" s="9"/>
      <c r="E175" s="9"/>
      <c r="F175" s="9">
        <v>30</v>
      </c>
      <c r="G175" s="10">
        <v>1</v>
      </c>
      <c r="H175" s="10"/>
      <c r="I175" s="11">
        <f>SUM(E175*10,F175*7,G175*5,H175*15)</f>
        <v>215</v>
      </c>
      <c r="J175" s="12"/>
    </row>
    <row r="176" spans="1:10" ht="12">
      <c r="A176" s="102"/>
      <c r="B176" s="8" t="s">
        <v>19</v>
      </c>
      <c r="C176" s="9"/>
      <c r="D176" s="9"/>
      <c r="E176" s="9">
        <v>1</v>
      </c>
      <c r="F176" s="9">
        <v>30</v>
      </c>
      <c r="G176" s="10"/>
      <c r="H176" s="10"/>
      <c r="I176" s="11">
        <f>SUM(E176*10,F176*7,G176*5,H176*15)</f>
        <v>220</v>
      </c>
      <c r="J176" s="12">
        <f>SUM(I175:I176)</f>
        <v>435</v>
      </c>
    </row>
    <row r="177" spans="1:10" ht="12">
      <c r="A177" s="102"/>
      <c r="B177" s="18" t="s">
        <v>20</v>
      </c>
      <c r="C177" s="19">
        <f aca="true" t="shared" si="21" ref="C177:I177">SUM(C169:C176)</f>
        <v>990</v>
      </c>
      <c r="D177" s="19">
        <f t="shared" si="21"/>
        <v>163</v>
      </c>
      <c r="E177" s="19">
        <f t="shared" si="21"/>
        <v>1</v>
      </c>
      <c r="F177" s="19">
        <f t="shared" si="21"/>
        <v>60</v>
      </c>
      <c r="G177" s="19">
        <f t="shared" si="21"/>
        <v>1</v>
      </c>
      <c r="H177" s="19">
        <f t="shared" si="21"/>
        <v>0</v>
      </c>
      <c r="I177" s="26">
        <f t="shared" si="21"/>
        <v>6375</v>
      </c>
      <c r="J177" s="20">
        <f>SUM(J176,J173)</f>
        <v>6375</v>
      </c>
    </row>
    <row r="178" spans="1:10" ht="12">
      <c r="A178" s="102">
        <v>41690</v>
      </c>
      <c r="B178" s="8" t="s">
        <v>14</v>
      </c>
      <c r="C178" s="9">
        <v>336</v>
      </c>
      <c r="D178" s="9">
        <v>50</v>
      </c>
      <c r="E178" s="9"/>
      <c r="F178" s="9"/>
      <c r="G178" s="10"/>
      <c r="H178" s="10"/>
      <c r="I178" s="11">
        <f>SUM(C178*6,D178*0,H178*15)</f>
        <v>2016</v>
      </c>
      <c r="J178" s="12"/>
    </row>
    <row r="179" spans="1:10" ht="12">
      <c r="A179" s="102"/>
      <c r="B179" s="8" t="s">
        <v>15</v>
      </c>
      <c r="C179" s="9">
        <v>120</v>
      </c>
      <c r="D179" s="9">
        <v>51</v>
      </c>
      <c r="E179" s="9"/>
      <c r="F179" s="9"/>
      <c r="G179" s="10"/>
      <c r="H179" s="10"/>
      <c r="I179" s="11">
        <f>SUM(C179*6,D179*0,H179*15)</f>
        <v>720</v>
      </c>
      <c r="J179" s="12"/>
    </row>
    <row r="180" spans="1:10" ht="12">
      <c r="A180" s="102"/>
      <c r="B180" s="8" t="s">
        <v>16</v>
      </c>
      <c r="C180" s="9">
        <v>78</v>
      </c>
      <c r="D180" s="9">
        <v>10</v>
      </c>
      <c r="E180" s="9"/>
      <c r="F180" s="9"/>
      <c r="G180" s="10"/>
      <c r="H180" s="10"/>
      <c r="I180" s="11">
        <f>SUM(C180*6,D180*0,H180*15)</f>
        <v>468</v>
      </c>
      <c r="J180" s="12"/>
    </row>
    <row r="181" spans="1:10" ht="12">
      <c r="A181" s="102"/>
      <c r="B181" s="8">
        <v>920</v>
      </c>
      <c r="C181" s="9">
        <v>321</v>
      </c>
      <c r="D181" s="9">
        <v>0</v>
      </c>
      <c r="E181" s="9">
        <v>0</v>
      </c>
      <c r="F181" s="9"/>
      <c r="G181" s="10"/>
      <c r="H181" s="10"/>
      <c r="I181" s="11">
        <f>SUM(C181*6,D181*0,H181*15)</f>
        <v>1926</v>
      </c>
      <c r="J181" s="12"/>
    </row>
    <row r="182" spans="1:10" ht="12">
      <c r="A182" s="102"/>
      <c r="B182" s="8" t="s">
        <v>17</v>
      </c>
      <c r="C182" s="9">
        <v>91</v>
      </c>
      <c r="D182" s="9">
        <v>71</v>
      </c>
      <c r="E182" s="9"/>
      <c r="F182" s="9"/>
      <c r="G182" s="10"/>
      <c r="H182" s="10"/>
      <c r="I182" s="11">
        <f>SUM(C182*6,D182*0,H182*15)</f>
        <v>546</v>
      </c>
      <c r="J182" s="12">
        <f>SUM(I178:I182)</f>
        <v>5676</v>
      </c>
    </row>
    <row r="183" spans="1:10" ht="12">
      <c r="A183" s="102"/>
      <c r="B183" s="13"/>
      <c r="C183" s="14"/>
      <c r="D183" s="14"/>
      <c r="E183" s="14"/>
      <c r="F183" s="14"/>
      <c r="G183" s="15"/>
      <c r="H183" s="15"/>
      <c r="I183" s="16"/>
      <c r="J183" s="17"/>
    </row>
    <row r="184" spans="1:10" ht="12">
      <c r="A184" s="102"/>
      <c r="B184" s="8" t="s">
        <v>18</v>
      </c>
      <c r="C184" s="9"/>
      <c r="D184" s="9"/>
      <c r="E184" s="9"/>
      <c r="F184" s="9">
        <v>47</v>
      </c>
      <c r="G184" s="10">
        <v>2</v>
      </c>
      <c r="H184" s="10"/>
      <c r="I184" s="11">
        <f>SUM(E184*10,F184*7,G184*5,H184*15)</f>
        <v>339</v>
      </c>
      <c r="J184" s="12"/>
    </row>
    <row r="185" spans="1:10" ht="12">
      <c r="A185" s="102"/>
      <c r="B185" s="8" t="s">
        <v>19</v>
      </c>
      <c r="C185" s="9"/>
      <c r="D185" s="9"/>
      <c r="E185" s="9"/>
      <c r="F185" s="9">
        <f>8+21+4</f>
        <v>33</v>
      </c>
      <c r="G185" s="10"/>
      <c r="H185" s="10"/>
      <c r="I185" s="11">
        <f>SUM(E185*10,F185*7,G185*5,H185*15)</f>
        <v>231</v>
      </c>
      <c r="J185" s="12">
        <f>SUM(I184:I185)</f>
        <v>570</v>
      </c>
    </row>
    <row r="186" spans="1:10" ht="12">
      <c r="A186" s="102"/>
      <c r="B186" s="18" t="s">
        <v>20</v>
      </c>
      <c r="C186" s="19">
        <f aca="true" t="shared" si="22" ref="C186:I186">SUM(C178:C185)</f>
        <v>946</v>
      </c>
      <c r="D186" s="19">
        <f t="shared" si="22"/>
        <v>182</v>
      </c>
      <c r="E186" s="19">
        <f t="shared" si="22"/>
        <v>0</v>
      </c>
      <c r="F186" s="19">
        <f t="shared" si="22"/>
        <v>80</v>
      </c>
      <c r="G186" s="19">
        <f t="shared" si="22"/>
        <v>2</v>
      </c>
      <c r="H186" s="19">
        <f t="shared" si="22"/>
        <v>0</v>
      </c>
      <c r="I186" s="26">
        <f t="shared" si="22"/>
        <v>6246</v>
      </c>
      <c r="J186" s="20">
        <f>SUM(J185,J182)</f>
        <v>6246</v>
      </c>
    </row>
    <row r="187" spans="1:10" ht="12">
      <c r="A187" s="102">
        <v>41691</v>
      </c>
      <c r="B187" s="8" t="s">
        <v>14</v>
      </c>
      <c r="C187" s="9">
        <v>442</v>
      </c>
      <c r="D187" s="9">
        <v>66</v>
      </c>
      <c r="E187" s="9"/>
      <c r="F187" s="9"/>
      <c r="G187" s="10"/>
      <c r="H187" s="10"/>
      <c r="I187" s="11">
        <f>SUM(C187*6,D187*0,H187*15)</f>
        <v>2652</v>
      </c>
      <c r="J187" s="12"/>
    </row>
    <row r="188" spans="1:10" ht="12">
      <c r="A188" s="102"/>
      <c r="B188" s="8" t="s">
        <v>15</v>
      </c>
      <c r="C188" s="9">
        <v>167</v>
      </c>
      <c r="D188" s="9">
        <v>31</v>
      </c>
      <c r="E188" s="9"/>
      <c r="F188" s="9"/>
      <c r="G188" s="10"/>
      <c r="H188" s="10"/>
      <c r="I188" s="11">
        <f>SUM(C188*6,D188*0,H188*15)</f>
        <v>1002</v>
      </c>
      <c r="J188" s="12"/>
    </row>
    <row r="189" spans="1:10" ht="12">
      <c r="A189" s="102"/>
      <c r="B189" s="8" t="s">
        <v>16</v>
      </c>
      <c r="C189" s="9">
        <v>0</v>
      </c>
      <c r="D189" s="9">
        <v>0</v>
      </c>
      <c r="E189" s="9"/>
      <c r="F189" s="9"/>
      <c r="G189" s="10"/>
      <c r="H189" s="10"/>
      <c r="I189" s="11">
        <f>SUM(C189*6,D189*0,H189*15)</f>
        <v>0</v>
      </c>
      <c r="J189" s="12"/>
    </row>
    <row r="190" spans="1:10" ht="12">
      <c r="A190" s="102"/>
      <c r="B190" s="8">
        <v>920</v>
      </c>
      <c r="C190" s="9">
        <v>443</v>
      </c>
      <c r="D190" s="9">
        <v>0</v>
      </c>
      <c r="E190" s="9"/>
      <c r="F190" s="9"/>
      <c r="G190" s="10"/>
      <c r="H190" s="10"/>
      <c r="I190" s="11">
        <f>SUM(C190*6,D190*0,H190*15)</f>
        <v>2658</v>
      </c>
      <c r="J190" s="12"/>
    </row>
    <row r="191" spans="1:10" ht="12">
      <c r="A191" s="102"/>
      <c r="B191" s="8" t="s">
        <v>17</v>
      </c>
      <c r="C191" s="9">
        <v>102</v>
      </c>
      <c r="D191" s="9">
        <v>45</v>
      </c>
      <c r="E191" s="9"/>
      <c r="F191" s="9"/>
      <c r="G191" s="10"/>
      <c r="H191" s="10"/>
      <c r="I191" s="11">
        <f>SUM(C191*6,D191*0,H191*15)</f>
        <v>612</v>
      </c>
      <c r="J191" s="12">
        <f>SUM(I188:I191)</f>
        <v>4272</v>
      </c>
    </row>
    <row r="192" spans="1:10" ht="12">
      <c r="A192" s="102"/>
      <c r="B192" s="13"/>
      <c r="C192" s="14"/>
      <c r="D192" s="14"/>
      <c r="E192" s="14"/>
      <c r="F192" s="14"/>
      <c r="G192" s="15"/>
      <c r="H192" s="15"/>
      <c r="I192" s="16"/>
      <c r="J192" s="17"/>
    </row>
    <row r="193" spans="1:10" ht="12">
      <c r="A193" s="102"/>
      <c r="B193" s="8" t="s">
        <v>18</v>
      </c>
      <c r="C193" s="9"/>
      <c r="D193" s="9"/>
      <c r="E193" s="9"/>
      <c r="F193" s="9">
        <v>72</v>
      </c>
      <c r="G193" s="10"/>
      <c r="H193" s="10"/>
      <c r="I193" s="11">
        <f>SUM(E193*10,F193*7,G193*5,H193*15)</f>
        <v>504</v>
      </c>
      <c r="J193" s="12"/>
    </row>
    <row r="194" spans="1:10" ht="12">
      <c r="A194" s="102"/>
      <c r="B194" s="8" t="s">
        <v>19</v>
      </c>
      <c r="C194" s="9"/>
      <c r="D194" s="9"/>
      <c r="E194" s="9"/>
      <c r="F194" s="9"/>
      <c r="G194" s="10"/>
      <c r="H194" s="10"/>
      <c r="I194" s="11">
        <f>SUM(E194*10,F194*7,G194*5,H194*15)</f>
        <v>0</v>
      </c>
      <c r="J194" s="12">
        <f>SUM(I193:I194)</f>
        <v>504</v>
      </c>
    </row>
    <row r="195" spans="1:10" ht="12">
      <c r="A195" s="102"/>
      <c r="B195" s="18" t="s">
        <v>20</v>
      </c>
      <c r="C195" s="19">
        <f aca="true" t="shared" si="23" ref="C195:I195">SUM(C187:C194)</f>
        <v>1154</v>
      </c>
      <c r="D195" s="19">
        <f t="shared" si="23"/>
        <v>142</v>
      </c>
      <c r="E195" s="19">
        <f t="shared" si="23"/>
        <v>0</v>
      </c>
      <c r="F195" s="19">
        <f t="shared" si="23"/>
        <v>72</v>
      </c>
      <c r="G195" s="19">
        <f t="shared" si="23"/>
        <v>0</v>
      </c>
      <c r="H195" s="19">
        <f t="shared" si="23"/>
        <v>0</v>
      </c>
      <c r="I195" s="19">
        <f t="shared" si="23"/>
        <v>7428</v>
      </c>
      <c r="J195" s="20">
        <f>SUM(J194,J191)</f>
        <v>4776</v>
      </c>
    </row>
    <row r="196" spans="1:10" ht="12">
      <c r="A196" s="102">
        <v>41692</v>
      </c>
      <c r="B196" s="8" t="s">
        <v>14</v>
      </c>
      <c r="C196" s="9">
        <v>567</v>
      </c>
      <c r="D196" s="9">
        <v>46</v>
      </c>
      <c r="E196" s="9"/>
      <c r="F196" s="9"/>
      <c r="G196" s="10"/>
      <c r="H196" s="10"/>
      <c r="I196" s="11">
        <f>SUM(C196*6,D196*0,H196*15)</f>
        <v>3402</v>
      </c>
      <c r="J196" s="12"/>
    </row>
    <row r="197" spans="1:10" ht="12">
      <c r="A197" s="102"/>
      <c r="B197" s="8" t="s">
        <v>15</v>
      </c>
      <c r="C197" s="9">
        <v>584</v>
      </c>
      <c r="D197" s="9">
        <v>132</v>
      </c>
      <c r="E197" s="9"/>
      <c r="F197" s="9"/>
      <c r="G197" s="10"/>
      <c r="H197" s="10"/>
      <c r="I197" s="11">
        <f>SUM(C197*6,D197*0,H197*15)</f>
        <v>3504</v>
      </c>
      <c r="J197" s="12"/>
    </row>
    <row r="198" spans="1:10" ht="12">
      <c r="A198" s="102"/>
      <c r="B198" s="8" t="s">
        <v>16</v>
      </c>
      <c r="C198" s="9">
        <v>356</v>
      </c>
      <c r="D198" s="9">
        <v>40</v>
      </c>
      <c r="E198" s="9"/>
      <c r="F198" s="9"/>
      <c r="G198" s="10"/>
      <c r="H198" s="10"/>
      <c r="I198" s="11">
        <f>SUM(C198*6,D198*0,H198*15)</f>
        <v>2136</v>
      </c>
      <c r="J198" s="12"/>
    </row>
    <row r="199" spans="1:10" ht="12">
      <c r="A199" s="102"/>
      <c r="B199" s="8">
        <v>920</v>
      </c>
      <c r="C199" s="9">
        <v>674</v>
      </c>
      <c r="D199" s="9">
        <v>24</v>
      </c>
      <c r="E199" s="9"/>
      <c r="F199" s="9"/>
      <c r="G199" s="10"/>
      <c r="H199" s="10"/>
      <c r="I199" s="11">
        <f>SUM(C199*6,D199*0,H199*15)</f>
        <v>4044</v>
      </c>
      <c r="J199" s="12"/>
    </row>
    <row r="200" spans="1:10" ht="12">
      <c r="A200" s="102"/>
      <c r="B200" s="8" t="s">
        <v>17</v>
      </c>
      <c r="C200" s="9">
        <v>233</v>
      </c>
      <c r="D200" s="9">
        <v>90</v>
      </c>
      <c r="E200" s="9"/>
      <c r="F200" s="9"/>
      <c r="G200" s="10"/>
      <c r="H200" s="10"/>
      <c r="I200" s="11">
        <f>SUM(C200*6,D200*0,H200*15)</f>
        <v>1398</v>
      </c>
      <c r="J200" s="12">
        <f>SUM(I197:I200)</f>
        <v>11082</v>
      </c>
    </row>
    <row r="201" spans="1:10" ht="12">
      <c r="A201" s="102"/>
      <c r="B201" s="13"/>
      <c r="C201" s="14"/>
      <c r="D201" s="14"/>
      <c r="E201" s="14"/>
      <c r="F201" s="14"/>
      <c r="G201" s="15"/>
      <c r="H201" s="15"/>
      <c r="I201" s="16"/>
      <c r="J201" s="17"/>
    </row>
    <row r="202" spans="1:10" ht="12">
      <c r="A202" s="102"/>
      <c r="B202" s="8" t="s">
        <v>18</v>
      </c>
      <c r="C202" s="9"/>
      <c r="D202" s="9"/>
      <c r="E202" s="9"/>
      <c r="F202" s="9">
        <v>109</v>
      </c>
      <c r="G202" s="10">
        <v>3</v>
      </c>
      <c r="H202" s="10"/>
      <c r="I202" s="11">
        <f>SUM(E202*10,F202*7,G202*5,H202*15)</f>
        <v>778</v>
      </c>
      <c r="J202" s="12"/>
    </row>
    <row r="203" spans="1:10" ht="12">
      <c r="A203" s="102"/>
      <c r="B203" s="8" t="s">
        <v>19</v>
      </c>
      <c r="C203" s="9"/>
      <c r="D203" s="9"/>
      <c r="E203" s="9"/>
      <c r="F203" s="9">
        <v>146</v>
      </c>
      <c r="G203" s="10">
        <v>3</v>
      </c>
      <c r="H203" s="10"/>
      <c r="I203" s="11">
        <f>SUM(E203*10,F203*7,G203*5,H203*15)</f>
        <v>1037</v>
      </c>
      <c r="J203" s="12">
        <f>SUM(I202:I203)</f>
        <v>1815</v>
      </c>
    </row>
    <row r="204" spans="1:10" ht="12">
      <c r="A204" s="102"/>
      <c r="B204" s="18" t="s">
        <v>20</v>
      </c>
      <c r="C204" s="19">
        <f aca="true" t="shared" si="24" ref="C204:I204">SUM(C196:C203)</f>
        <v>2414</v>
      </c>
      <c r="D204" s="19">
        <f t="shared" si="24"/>
        <v>332</v>
      </c>
      <c r="E204" s="19">
        <f t="shared" si="24"/>
        <v>0</v>
      </c>
      <c r="F204" s="19">
        <f t="shared" si="24"/>
        <v>255</v>
      </c>
      <c r="G204" s="19">
        <f t="shared" si="24"/>
        <v>6</v>
      </c>
      <c r="H204" s="19">
        <f t="shared" si="24"/>
        <v>0</v>
      </c>
      <c r="I204" s="19">
        <f t="shared" si="24"/>
        <v>16299</v>
      </c>
      <c r="J204" s="20">
        <f>SUM(J203,J200)</f>
        <v>12897</v>
      </c>
    </row>
    <row r="205" spans="1:10" ht="12">
      <c r="A205" s="102">
        <v>41693</v>
      </c>
      <c r="B205" s="8" t="s">
        <v>14</v>
      </c>
      <c r="C205" s="9">
        <v>513</v>
      </c>
      <c r="D205" s="9">
        <v>68</v>
      </c>
      <c r="E205" s="9"/>
      <c r="F205" s="9"/>
      <c r="G205" s="10"/>
      <c r="H205" s="10"/>
      <c r="I205" s="11">
        <f>SUM(C205*6,D205*0,H205*15)</f>
        <v>3078</v>
      </c>
      <c r="J205" s="12"/>
    </row>
    <row r="206" spans="1:10" ht="12">
      <c r="A206" s="102"/>
      <c r="B206" s="8" t="s">
        <v>15</v>
      </c>
      <c r="C206" s="9">
        <v>440</v>
      </c>
      <c r="D206" s="9">
        <v>59</v>
      </c>
      <c r="E206" s="9"/>
      <c r="F206" s="9"/>
      <c r="G206" s="10"/>
      <c r="H206" s="10"/>
      <c r="I206" s="11">
        <f>SUM(C206*6,D206*0,H206*15)</f>
        <v>2640</v>
      </c>
      <c r="J206" s="12"/>
    </row>
    <row r="207" spans="1:10" ht="12">
      <c r="A207" s="102"/>
      <c r="B207" s="8" t="s">
        <v>16</v>
      </c>
      <c r="C207" s="9">
        <v>90</v>
      </c>
      <c r="D207" s="9">
        <v>26</v>
      </c>
      <c r="E207" s="9"/>
      <c r="F207" s="9"/>
      <c r="G207" s="10"/>
      <c r="H207" s="10"/>
      <c r="I207" s="11">
        <f>SUM(C207*6,D207*0,H207*15)</f>
        <v>540</v>
      </c>
      <c r="J207" s="12"/>
    </row>
    <row r="208" spans="1:10" ht="12">
      <c r="A208" s="102"/>
      <c r="B208" s="8">
        <v>920</v>
      </c>
      <c r="C208" s="9">
        <v>580</v>
      </c>
      <c r="D208" s="9">
        <v>44</v>
      </c>
      <c r="E208" s="9"/>
      <c r="F208" s="9"/>
      <c r="G208" s="10"/>
      <c r="H208" s="10"/>
      <c r="I208" s="11">
        <f>SUM(C208*6,D208*0,H208*15)</f>
        <v>3480</v>
      </c>
      <c r="J208" s="12"/>
    </row>
    <row r="209" spans="1:10" ht="12">
      <c r="A209" s="102"/>
      <c r="B209" s="8" t="s">
        <v>17</v>
      </c>
      <c r="C209" s="9">
        <v>424</v>
      </c>
      <c r="D209" s="9">
        <v>68</v>
      </c>
      <c r="E209" s="9"/>
      <c r="F209" s="9"/>
      <c r="G209" s="10"/>
      <c r="H209" s="10"/>
      <c r="I209" s="11">
        <f>SUM(C209*6,D209*0,H209*15)</f>
        <v>2544</v>
      </c>
      <c r="J209" s="12">
        <f>SUM(I206:I209)</f>
        <v>9204</v>
      </c>
    </row>
    <row r="210" spans="1:10" ht="12">
      <c r="A210" s="102"/>
      <c r="B210" s="13"/>
      <c r="C210" s="14"/>
      <c r="D210" s="14"/>
      <c r="E210" s="14"/>
      <c r="F210" s="14"/>
      <c r="G210" s="15"/>
      <c r="H210" s="15"/>
      <c r="I210" s="16"/>
      <c r="J210" s="17"/>
    </row>
    <row r="211" spans="1:10" ht="12">
      <c r="A211" s="102"/>
      <c r="B211" s="8" t="s">
        <v>18</v>
      </c>
      <c r="C211" s="9"/>
      <c r="D211" s="9"/>
      <c r="E211" s="9"/>
      <c r="F211" s="9">
        <v>106</v>
      </c>
      <c r="G211" s="10">
        <v>2</v>
      </c>
      <c r="H211" s="10"/>
      <c r="I211" s="11">
        <f>SUM(E211*10,F211*7,G211*5,H211*15)</f>
        <v>752</v>
      </c>
      <c r="J211" s="12"/>
    </row>
    <row r="212" spans="1:10" ht="12">
      <c r="A212" s="102"/>
      <c r="B212" s="8" t="s">
        <v>19</v>
      </c>
      <c r="C212" s="9"/>
      <c r="D212" s="9"/>
      <c r="E212" s="9"/>
      <c r="F212" s="9">
        <v>69</v>
      </c>
      <c r="G212" s="10">
        <v>1</v>
      </c>
      <c r="H212" s="10"/>
      <c r="I212" s="11">
        <f>SUM(E212*10,F212*7,G212*5,H212*15)</f>
        <v>488</v>
      </c>
      <c r="J212" s="12">
        <f>SUM(I211:I212)</f>
        <v>1240</v>
      </c>
    </row>
    <row r="213" spans="1:10" ht="12">
      <c r="A213" s="102"/>
      <c r="B213" s="18" t="s">
        <v>20</v>
      </c>
      <c r="C213" s="19">
        <f aca="true" t="shared" si="25" ref="C213:I213">SUM(C205:C212)</f>
        <v>2047</v>
      </c>
      <c r="D213" s="19">
        <f t="shared" si="25"/>
        <v>265</v>
      </c>
      <c r="E213" s="19">
        <f t="shared" si="25"/>
        <v>0</v>
      </c>
      <c r="F213" s="19">
        <f t="shared" si="25"/>
        <v>175</v>
      </c>
      <c r="G213" s="19">
        <f t="shared" si="25"/>
        <v>3</v>
      </c>
      <c r="H213" s="19">
        <f t="shared" si="25"/>
        <v>0</v>
      </c>
      <c r="I213" s="19">
        <f t="shared" si="25"/>
        <v>13522</v>
      </c>
      <c r="J213" s="20">
        <f>SUM(J212,J209)</f>
        <v>10444</v>
      </c>
    </row>
    <row r="214" spans="1:10" ht="12">
      <c r="A214" s="103" t="s">
        <v>22</v>
      </c>
      <c r="B214" s="103">
        <v>920</v>
      </c>
      <c r="C214" s="21">
        <f>SUM(C213,C204,C195,C186,C177,C168,C159)</f>
        <v>10054</v>
      </c>
      <c r="D214" s="21">
        <f>SUM(D213,D204,D195,D186,D177,D168,D159)</f>
        <v>1451</v>
      </c>
      <c r="E214" s="21">
        <f aca="true" t="shared" si="26" ref="E214:J214">SUM(E213,E204,E195,E186,E177,E168,E159)</f>
        <v>1</v>
      </c>
      <c r="F214" s="21">
        <f t="shared" si="26"/>
        <v>767</v>
      </c>
      <c r="G214" s="21">
        <f t="shared" si="26"/>
        <v>15</v>
      </c>
      <c r="H214" s="21">
        <f t="shared" si="26"/>
        <v>0</v>
      </c>
      <c r="I214" s="21">
        <f t="shared" si="26"/>
        <v>65778</v>
      </c>
      <c r="J214" s="21">
        <f t="shared" si="26"/>
        <v>56646</v>
      </c>
    </row>
    <row r="215" spans="1:10" ht="12">
      <c r="A215" s="102">
        <v>41329</v>
      </c>
      <c r="B215" s="8" t="s">
        <v>14</v>
      </c>
      <c r="C215" s="9">
        <v>248</v>
      </c>
      <c r="D215" s="9">
        <v>42</v>
      </c>
      <c r="E215" s="9"/>
      <c r="F215" s="9"/>
      <c r="G215" s="10"/>
      <c r="H215" s="10"/>
      <c r="I215" s="11">
        <f>SUM(C215*6,D215*0,H215*15)</f>
        <v>1488</v>
      </c>
      <c r="J215" s="12"/>
    </row>
    <row r="216" spans="1:10" ht="12">
      <c r="A216" s="102"/>
      <c r="B216" s="8" t="s">
        <v>15</v>
      </c>
      <c r="C216" s="9">
        <v>288</v>
      </c>
      <c r="D216" s="9">
        <v>53</v>
      </c>
      <c r="E216" s="9"/>
      <c r="F216" s="9"/>
      <c r="G216" s="10"/>
      <c r="H216" s="10"/>
      <c r="I216" s="11">
        <f>SUM(C216*6,D216*0,H216*15)</f>
        <v>1728</v>
      </c>
      <c r="J216" s="12"/>
    </row>
    <row r="217" spans="1:10" ht="12">
      <c r="A217" s="102"/>
      <c r="B217" s="8" t="s">
        <v>16</v>
      </c>
      <c r="C217" s="9">
        <v>0</v>
      </c>
      <c r="D217" s="9">
        <v>0</v>
      </c>
      <c r="E217" s="9">
        <v>0</v>
      </c>
      <c r="F217" s="9"/>
      <c r="G217" s="10"/>
      <c r="H217" s="10"/>
      <c r="I217" s="11">
        <f>SUM(C217*6,D217*0,H217*15)</f>
        <v>0</v>
      </c>
      <c r="J217" s="12"/>
    </row>
    <row r="218" spans="1:10" ht="12">
      <c r="A218" s="102"/>
      <c r="B218" s="8">
        <v>920</v>
      </c>
      <c r="C218" s="9">
        <v>447</v>
      </c>
      <c r="D218" s="9"/>
      <c r="E218" s="9"/>
      <c r="F218" s="9"/>
      <c r="G218" s="10"/>
      <c r="H218" s="10"/>
      <c r="I218" s="11">
        <f>SUM(C218*6,D218*0,H218*15)</f>
        <v>2682</v>
      </c>
      <c r="J218" s="12"/>
    </row>
    <row r="219" spans="1:10" ht="12">
      <c r="A219" s="102"/>
      <c r="B219" s="8" t="s">
        <v>17</v>
      </c>
      <c r="C219" s="9">
        <v>94</v>
      </c>
      <c r="D219" s="9">
        <v>62</v>
      </c>
      <c r="E219" s="9"/>
      <c r="F219" s="9"/>
      <c r="G219" s="10"/>
      <c r="H219" s="10"/>
      <c r="I219" s="11">
        <f>SUM(C219*6,D219*0,H219*15)</f>
        <v>564</v>
      </c>
      <c r="J219" s="12">
        <f>SUM(I216:I219)</f>
        <v>4974</v>
      </c>
    </row>
    <row r="220" spans="1:10" ht="12">
      <c r="A220" s="102"/>
      <c r="B220" s="13"/>
      <c r="C220" s="14"/>
      <c r="D220" s="14"/>
      <c r="E220" s="14"/>
      <c r="F220" s="14"/>
      <c r="G220" s="15"/>
      <c r="H220" s="15"/>
      <c r="I220" s="16"/>
      <c r="J220" s="17"/>
    </row>
    <row r="221" spans="1:10" ht="12">
      <c r="A221" s="102"/>
      <c r="B221" s="8" t="s">
        <v>18</v>
      </c>
      <c r="C221" s="9"/>
      <c r="D221" s="9"/>
      <c r="E221" s="9"/>
      <c r="F221" s="9">
        <v>32</v>
      </c>
      <c r="G221" s="10"/>
      <c r="H221" s="10"/>
      <c r="I221" s="11">
        <f>SUM(E221*10,F221*7,G221*5,H221*15)</f>
        <v>224</v>
      </c>
      <c r="J221" s="12"/>
    </row>
    <row r="222" spans="1:10" ht="12">
      <c r="A222" s="102"/>
      <c r="B222" s="8" t="s">
        <v>19</v>
      </c>
      <c r="C222" s="9"/>
      <c r="D222" s="9"/>
      <c r="E222" s="9"/>
      <c r="F222" s="9">
        <v>33</v>
      </c>
      <c r="G222" s="10">
        <v>1</v>
      </c>
      <c r="H222" s="10"/>
      <c r="I222" s="11">
        <f>SUM(E222*10,F222*7,G222*5,H222*15)</f>
        <v>236</v>
      </c>
      <c r="J222" s="12">
        <f>SUM(I221:I222)</f>
        <v>460</v>
      </c>
    </row>
    <row r="223" spans="1:10" ht="12">
      <c r="A223" s="102"/>
      <c r="B223" s="18" t="s">
        <v>20</v>
      </c>
      <c r="C223" s="19">
        <f aca="true" t="shared" si="27" ref="C223:I223">SUM(C215:C222)</f>
        <v>1077</v>
      </c>
      <c r="D223" s="19">
        <f t="shared" si="27"/>
        <v>157</v>
      </c>
      <c r="E223" s="19">
        <f t="shared" si="27"/>
        <v>0</v>
      </c>
      <c r="F223" s="19">
        <f t="shared" si="27"/>
        <v>65</v>
      </c>
      <c r="G223" s="19">
        <f t="shared" si="27"/>
        <v>1</v>
      </c>
      <c r="H223" s="19">
        <f t="shared" si="27"/>
        <v>0</v>
      </c>
      <c r="I223" s="19">
        <f t="shared" si="27"/>
        <v>6922</v>
      </c>
      <c r="J223" s="20">
        <f>SUM(J222,J219)</f>
        <v>5434</v>
      </c>
    </row>
    <row r="224" spans="1:10" ht="12">
      <c r="A224" s="102">
        <v>41330</v>
      </c>
      <c r="B224" s="8" t="s">
        <v>14</v>
      </c>
      <c r="C224" s="9">
        <v>212</v>
      </c>
      <c r="D224" s="9">
        <v>27</v>
      </c>
      <c r="E224" s="9"/>
      <c r="F224" s="9"/>
      <c r="G224" s="10"/>
      <c r="H224" s="10"/>
      <c r="I224" s="11">
        <f>SUM(C224*6,D224*0,H224*15)</f>
        <v>1272</v>
      </c>
      <c r="J224" s="12"/>
    </row>
    <row r="225" spans="1:10" ht="12">
      <c r="A225" s="102"/>
      <c r="B225" s="8" t="s">
        <v>15</v>
      </c>
      <c r="C225" s="9">
        <v>208</v>
      </c>
      <c r="D225" s="9">
        <v>34</v>
      </c>
      <c r="E225" s="9"/>
      <c r="F225" s="9"/>
      <c r="G225" s="10"/>
      <c r="H225" s="10"/>
      <c r="I225" s="11">
        <f>SUM(C225*6,D225*0,H225*15)</f>
        <v>1248</v>
      </c>
      <c r="J225" s="12"/>
    </row>
    <row r="226" spans="1:10" ht="12">
      <c r="A226" s="102"/>
      <c r="B226" s="8" t="s">
        <v>16</v>
      </c>
      <c r="C226" s="9">
        <v>74</v>
      </c>
      <c r="D226" s="9">
        <v>16</v>
      </c>
      <c r="E226" s="9"/>
      <c r="F226" s="9"/>
      <c r="G226" s="10"/>
      <c r="H226" s="10"/>
      <c r="I226" s="11">
        <f>SUM(C226*6,D226*0,H226*15)</f>
        <v>444</v>
      </c>
      <c r="J226" s="12"/>
    </row>
    <row r="227" spans="1:10" ht="12">
      <c r="A227" s="102"/>
      <c r="B227" s="8">
        <v>920</v>
      </c>
      <c r="C227" s="9">
        <v>320</v>
      </c>
      <c r="D227" s="9">
        <v>85</v>
      </c>
      <c r="E227" s="9"/>
      <c r="F227" s="9"/>
      <c r="G227" s="10"/>
      <c r="H227" s="10"/>
      <c r="I227" s="11">
        <f>SUM(C227*6,D227*0,H227*15)</f>
        <v>1920</v>
      </c>
      <c r="J227" s="12"/>
    </row>
    <row r="228" spans="1:10" ht="12">
      <c r="A228" s="102"/>
      <c r="B228" s="8" t="s">
        <v>17</v>
      </c>
      <c r="C228" s="9">
        <v>91</v>
      </c>
      <c r="D228" s="9">
        <v>59</v>
      </c>
      <c r="E228" s="9"/>
      <c r="F228" s="9"/>
      <c r="G228" s="10"/>
      <c r="H228" s="10"/>
      <c r="I228" s="11">
        <f>SUM(C228*6,D228*0,H228*15)</f>
        <v>546</v>
      </c>
      <c r="J228" s="12">
        <f>SUM(I225:I228)</f>
        <v>4158</v>
      </c>
    </row>
    <row r="229" spans="1:10" ht="12">
      <c r="A229" s="102"/>
      <c r="B229" s="13"/>
      <c r="C229" s="14"/>
      <c r="D229" s="14"/>
      <c r="E229" s="14"/>
      <c r="F229" s="14"/>
      <c r="G229" s="15"/>
      <c r="H229" s="15"/>
      <c r="I229" s="16"/>
      <c r="J229" s="17"/>
    </row>
    <row r="230" spans="1:10" ht="12">
      <c r="A230" s="102"/>
      <c r="B230" s="8" t="s">
        <v>18</v>
      </c>
      <c r="C230" s="9"/>
      <c r="D230" s="9"/>
      <c r="E230" s="9"/>
      <c r="F230" s="9">
        <v>82</v>
      </c>
      <c r="G230" s="10"/>
      <c r="H230" s="10"/>
      <c r="I230" s="11">
        <f>SUM(E230*10,F230*7,G230*5,H230*15)</f>
        <v>574</v>
      </c>
      <c r="J230" s="12"/>
    </row>
    <row r="231" spans="1:10" ht="12">
      <c r="A231" s="102"/>
      <c r="B231" s="8" t="s">
        <v>19</v>
      </c>
      <c r="C231" s="9"/>
      <c r="D231" s="9"/>
      <c r="E231" s="9"/>
      <c r="F231" s="9"/>
      <c r="G231" s="10"/>
      <c r="H231" s="10"/>
      <c r="I231" s="11">
        <f>SUM(E231*10,F231*7,G231*5,H231*15)</f>
        <v>0</v>
      </c>
      <c r="J231" s="12">
        <f>SUM(I230:I231)</f>
        <v>574</v>
      </c>
    </row>
    <row r="232" spans="1:10" ht="12">
      <c r="A232" s="102"/>
      <c r="B232" s="18" t="s">
        <v>20</v>
      </c>
      <c r="C232" s="19">
        <f aca="true" t="shared" si="28" ref="C232:I232">SUM(C224:C231)</f>
        <v>905</v>
      </c>
      <c r="D232" s="19">
        <f t="shared" si="28"/>
        <v>221</v>
      </c>
      <c r="E232" s="19">
        <f t="shared" si="28"/>
        <v>0</v>
      </c>
      <c r="F232" s="19">
        <f t="shared" si="28"/>
        <v>82</v>
      </c>
      <c r="G232" s="19">
        <f t="shared" si="28"/>
        <v>0</v>
      </c>
      <c r="H232" s="19">
        <f t="shared" si="28"/>
        <v>0</v>
      </c>
      <c r="I232" s="19">
        <f t="shared" si="28"/>
        <v>6004</v>
      </c>
      <c r="J232" s="20">
        <f>SUM(J231,J228)</f>
        <v>4732</v>
      </c>
    </row>
    <row r="233" spans="1:10" ht="12">
      <c r="A233" s="102">
        <v>41331</v>
      </c>
      <c r="B233" s="8" t="s">
        <v>14</v>
      </c>
      <c r="C233" s="9">
        <v>164</v>
      </c>
      <c r="D233" s="9">
        <v>5</v>
      </c>
      <c r="E233" s="9"/>
      <c r="F233" s="9"/>
      <c r="G233" s="10"/>
      <c r="H233" s="10"/>
      <c r="I233" s="11">
        <f>SUM(C233*6,D233*0,H233*15)</f>
        <v>984</v>
      </c>
      <c r="J233" s="12"/>
    </row>
    <row r="234" spans="1:10" ht="12">
      <c r="A234" s="102"/>
      <c r="B234" s="8" t="s">
        <v>15</v>
      </c>
      <c r="C234" s="9">
        <v>66</v>
      </c>
      <c r="D234" s="9">
        <v>24</v>
      </c>
      <c r="E234" s="9"/>
      <c r="F234" s="9"/>
      <c r="G234" s="10"/>
      <c r="H234" s="10"/>
      <c r="I234" s="11">
        <f>SUM(C234*6,D234*0,H234*15)</f>
        <v>396</v>
      </c>
      <c r="J234" s="12"/>
    </row>
    <row r="235" spans="1:10" ht="12">
      <c r="A235" s="102"/>
      <c r="B235" s="8" t="s">
        <v>16</v>
      </c>
      <c r="C235" s="9">
        <v>275</v>
      </c>
      <c r="D235" s="9">
        <v>31</v>
      </c>
      <c r="E235" s="9"/>
      <c r="F235" s="9"/>
      <c r="G235" s="10"/>
      <c r="H235" s="10"/>
      <c r="I235" s="11">
        <f>SUM(C235*6,D235*0,H235*15)</f>
        <v>1650</v>
      </c>
      <c r="J235" s="12"/>
    </row>
    <row r="236" spans="1:10" ht="12">
      <c r="A236" s="102"/>
      <c r="B236" s="8">
        <v>920</v>
      </c>
      <c r="C236" s="9">
        <v>0</v>
      </c>
      <c r="D236" s="9">
        <v>5</v>
      </c>
      <c r="E236" s="9"/>
      <c r="F236" s="9"/>
      <c r="G236" s="10"/>
      <c r="H236" s="10"/>
      <c r="I236" s="11">
        <f>SUM(C236*6,D236*0,H236*15)</f>
        <v>0</v>
      </c>
      <c r="J236" s="12"/>
    </row>
    <row r="237" spans="1:10" ht="12">
      <c r="A237" s="102"/>
      <c r="B237" s="8" t="s">
        <v>17</v>
      </c>
      <c r="C237" s="9">
        <v>114</v>
      </c>
      <c r="D237" s="9">
        <v>48</v>
      </c>
      <c r="E237" s="9">
        <v>3</v>
      </c>
      <c r="F237" s="9"/>
      <c r="G237" s="10"/>
      <c r="H237" s="10"/>
      <c r="I237" s="11">
        <f>SUM(C237*6,D237*0,H237*15)</f>
        <v>684</v>
      </c>
      <c r="J237" s="12">
        <f>SUM(I234:I237)</f>
        <v>2730</v>
      </c>
    </row>
    <row r="238" spans="1:10" ht="12">
      <c r="A238" s="102"/>
      <c r="B238" s="13"/>
      <c r="C238" s="14"/>
      <c r="D238" s="14"/>
      <c r="E238" s="14"/>
      <c r="F238" s="14"/>
      <c r="G238" s="15"/>
      <c r="H238" s="15"/>
      <c r="I238" s="16"/>
      <c r="J238" s="17"/>
    </row>
    <row r="239" spans="1:10" ht="12">
      <c r="A239" s="102"/>
      <c r="B239" s="8" t="s">
        <v>18</v>
      </c>
      <c r="C239" s="9"/>
      <c r="D239" s="9"/>
      <c r="E239" s="9"/>
      <c r="F239" s="9"/>
      <c r="G239" s="10">
        <v>1</v>
      </c>
      <c r="H239" s="10"/>
      <c r="I239" s="11">
        <f>SUM(E239*10,F239*7,G239*5,H239*15)</f>
        <v>5</v>
      </c>
      <c r="J239" s="12"/>
    </row>
    <row r="240" spans="1:10" ht="12">
      <c r="A240" s="102"/>
      <c r="B240" s="8" t="s">
        <v>19</v>
      </c>
      <c r="C240" s="9"/>
      <c r="D240" s="9"/>
      <c r="E240" s="9"/>
      <c r="F240" s="9">
        <v>64</v>
      </c>
      <c r="G240" s="10"/>
      <c r="H240" s="10"/>
      <c r="I240" s="11">
        <f>SUM(E240*10,F240*7,G240*5,H240*15)</f>
        <v>448</v>
      </c>
      <c r="J240" s="12">
        <f>SUM(I239:I240)</f>
        <v>453</v>
      </c>
    </row>
    <row r="241" spans="1:10" ht="12">
      <c r="A241" s="102"/>
      <c r="B241" s="18" t="s">
        <v>20</v>
      </c>
      <c r="C241" s="19">
        <f aca="true" t="shared" si="29" ref="C241:I241">SUM(C233:C240)</f>
        <v>619</v>
      </c>
      <c r="D241" s="19">
        <f t="shared" si="29"/>
        <v>113</v>
      </c>
      <c r="E241" s="19">
        <f t="shared" si="29"/>
        <v>3</v>
      </c>
      <c r="F241" s="19">
        <f t="shared" si="29"/>
        <v>64</v>
      </c>
      <c r="G241" s="19">
        <f t="shared" si="29"/>
        <v>1</v>
      </c>
      <c r="H241" s="19">
        <f t="shared" si="29"/>
        <v>0</v>
      </c>
      <c r="I241" s="19">
        <f t="shared" si="29"/>
        <v>4167</v>
      </c>
      <c r="J241" s="20">
        <f>SUM(J240,J237)</f>
        <v>3183</v>
      </c>
    </row>
    <row r="242" spans="1:10" ht="12">
      <c r="A242" s="102">
        <v>41332</v>
      </c>
      <c r="B242" s="8" t="s">
        <v>14</v>
      </c>
      <c r="C242" s="9">
        <v>274</v>
      </c>
      <c r="D242" s="9">
        <v>51</v>
      </c>
      <c r="E242" s="9"/>
      <c r="F242" s="9"/>
      <c r="G242" s="10"/>
      <c r="H242" s="10"/>
      <c r="I242" s="11">
        <f>SUM(C242*6,D242*0,H242*15)</f>
        <v>1644</v>
      </c>
      <c r="J242" s="12"/>
    </row>
    <row r="243" spans="1:10" ht="12">
      <c r="A243" s="102"/>
      <c r="B243" s="8" t="s">
        <v>15</v>
      </c>
      <c r="C243" s="9">
        <v>234</v>
      </c>
      <c r="D243" s="9">
        <v>36</v>
      </c>
      <c r="E243" s="9"/>
      <c r="F243" s="9"/>
      <c r="G243" s="10"/>
      <c r="H243" s="10"/>
      <c r="I243" s="11">
        <f>SUM(C243*6,D243*0,H243*15)</f>
        <v>1404</v>
      </c>
      <c r="J243" s="12"/>
    </row>
    <row r="244" spans="1:10" ht="12">
      <c r="A244" s="102"/>
      <c r="B244" s="8" t="s">
        <v>16</v>
      </c>
      <c r="C244" s="9">
        <v>73</v>
      </c>
      <c r="D244" s="9">
        <v>2</v>
      </c>
      <c r="E244" s="9"/>
      <c r="F244" s="9"/>
      <c r="G244" s="10"/>
      <c r="H244" s="10"/>
      <c r="I244" s="11">
        <f>SUM(C244*6,D244*0,H244*15)</f>
        <v>438</v>
      </c>
      <c r="J244" s="12"/>
    </row>
    <row r="245" spans="1:10" ht="12">
      <c r="A245" s="102"/>
      <c r="B245" s="8">
        <v>920</v>
      </c>
      <c r="C245" s="9">
        <v>306</v>
      </c>
      <c r="D245" s="9">
        <v>49</v>
      </c>
      <c r="E245" s="9"/>
      <c r="F245" s="9"/>
      <c r="G245" s="10"/>
      <c r="H245" s="10"/>
      <c r="I245" s="11">
        <f>SUM(C245*6,D245*0,H245*15)</f>
        <v>1836</v>
      </c>
      <c r="J245" s="12"/>
    </row>
    <row r="246" spans="1:10" ht="12">
      <c r="A246" s="102"/>
      <c r="B246" s="8" t="s">
        <v>17</v>
      </c>
      <c r="C246" s="9">
        <v>116</v>
      </c>
      <c r="D246" s="9">
        <v>27</v>
      </c>
      <c r="E246" s="9"/>
      <c r="F246" s="9"/>
      <c r="G246" s="10"/>
      <c r="H246" s="10"/>
      <c r="I246" s="11">
        <f>SUM(C246*6,D246*0,H246*15)</f>
        <v>696</v>
      </c>
      <c r="J246" s="12">
        <f>SUM(I243:I246)</f>
        <v>4374</v>
      </c>
    </row>
    <row r="247" spans="1:10" ht="12">
      <c r="A247" s="102"/>
      <c r="B247" s="13"/>
      <c r="C247" s="14"/>
      <c r="D247" s="14"/>
      <c r="E247" s="14"/>
      <c r="F247" s="14"/>
      <c r="G247" s="15"/>
      <c r="H247" s="15"/>
      <c r="I247" s="16"/>
      <c r="J247" s="17"/>
    </row>
    <row r="248" spans="1:10" ht="12">
      <c r="A248" s="102"/>
      <c r="B248" s="8" t="s">
        <v>18</v>
      </c>
      <c r="C248" s="9"/>
      <c r="D248" s="9"/>
      <c r="E248" s="9"/>
      <c r="F248" s="9">
        <v>33</v>
      </c>
      <c r="G248" s="10"/>
      <c r="H248" s="10"/>
      <c r="I248" s="11">
        <f>SUM(E248*10,F248*7,G248*5,H248*15)</f>
        <v>231</v>
      </c>
      <c r="J248" s="12"/>
    </row>
    <row r="249" spans="1:10" ht="12">
      <c r="A249" s="102"/>
      <c r="B249" s="8" t="s">
        <v>19</v>
      </c>
      <c r="C249" s="9"/>
      <c r="D249" s="9"/>
      <c r="E249" s="9"/>
      <c r="F249" s="9">
        <v>42</v>
      </c>
      <c r="G249" s="10"/>
      <c r="H249" s="10"/>
      <c r="I249" s="11">
        <f>SUM(E249*10,F249*7,G249*5,H249*15)</f>
        <v>294</v>
      </c>
      <c r="J249" s="12">
        <f>SUM(I248:I249)</f>
        <v>525</v>
      </c>
    </row>
    <row r="250" spans="1:10" ht="12">
      <c r="A250" s="102"/>
      <c r="B250" s="18" t="s">
        <v>20</v>
      </c>
      <c r="C250" s="19">
        <f aca="true" t="shared" si="30" ref="C250:I250">SUM(C242:C249)</f>
        <v>1003</v>
      </c>
      <c r="D250" s="19">
        <f t="shared" si="30"/>
        <v>165</v>
      </c>
      <c r="E250" s="19">
        <f t="shared" si="30"/>
        <v>0</v>
      </c>
      <c r="F250" s="19">
        <f t="shared" si="30"/>
        <v>75</v>
      </c>
      <c r="G250" s="19">
        <f t="shared" si="30"/>
        <v>0</v>
      </c>
      <c r="H250" s="19">
        <f t="shared" si="30"/>
        <v>0</v>
      </c>
      <c r="I250" s="19">
        <f t="shared" si="30"/>
        <v>6543</v>
      </c>
      <c r="J250" s="20">
        <f>SUM(J249,J246)</f>
        <v>4899</v>
      </c>
    </row>
    <row r="251" spans="1:10" ht="12">
      <c r="A251" s="102">
        <v>41333</v>
      </c>
      <c r="B251" s="8" t="s">
        <v>14</v>
      </c>
      <c r="C251" s="9">
        <v>391</v>
      </c>
      <c r="D251" s="9">
        <v>75</v>
      </c>
      <c r="E251" s="9"/>
      <c r="F251" s="9"/>
      <c r="G251" s="10"/>
      <c r="H251" s="10"/>
      <c r="I251" s="11">
        <f>SUM(C251*6,D251*0,H251*15)</f>
        <v>2346</v>
      </c>
      <c r="J251" s="12"/>
    </row>
    <row r="252" spans="1:10" ht="12">
      <c r="A252" s="102"/>
      <c r="B252" s="8" t="s">
        <v>15</v>
      </c>
      <c r="C252" s="9">
        <v>216</v>
      </c>
      <c r="D252" s="9">
        <v>39</v>
      </c>
      <c r="E252" s="9"/>
      <c r="F252" s="9"/>
      <c r="G252" s="10"/>
      <c r="H252" s="10"/>
      <c r="I252" s="11">
        <f>SUM(C252*6,D252*0,H252*15)</f>
        <v>1296</v>
      </c>
      <c r="J252" s="12"/>
    </row>
    <row r="253" spans="1:10" ht="12">
      <c r="A253" s="102"/>
      <c r="B253" s="8" t="s">
        <v>21</v>
      </c>
      <c r="C253" s="9">
        <v>0</v>
      </c>
      <c r="D253" s="9">
        <v>0</v>
      </c>
      <c r="E253" s="9"/>
      <c r="F253" s="9"/>
      <c r="G253" s="10"/>
      <c r="H253" s="10"/>
      <c r="I253" s="11">
        <f>SUM(C253*6,D253*0,H253*15)</f>
        <v>0</v>
      </c>
      <c r="J253" s="12"/>
    </row>
    <row r="254" spans="1:10" ht="12">
      <c r="A254" s="102"/>
      <c r="B254" s="8">
        <v>920</v>
      </c>
      <c r="C254" s="9">
        <v>457</v>
      </c>
      <c r="D254" s="9">
        <v>30</v>
      </c>
      <c r="E254" s="9"/>
      <c r="F254" s="9"/>
      <c r="G254" s="10"/>
      <c r="H254" s="10"/>
      <c r="I254" s="11">
        <f>SUM(C254*6,D254*0,H254*15)</f>
        <v>2742</v>
      </c>
      <c r="J254" s="12"/>
    </row>
    <row r="255" spans="1:10" ht="12">
      <c r="A255" s="102"/>
      <c r="B255" s="8" t="s">
        <v>17</v>
      </c>
      <c r="C255" s="9">
        <v>124</v>
      </c>
      <c r="D255" s="9">
        <v>41</v>
      </c>
      <c r="E255" s="9"/>
      <c r="F255" s="9"/>
      <c r="G255" s="10"/>
      <c r="H255" s="10"/>
      <c r="I255" s="11">
        <f>SUM(C255*6,D255*0,H255*15)</f>
        <v>744</v>
      </c>
      <c r="J255" s="12">
        <f>SUM(I252:I255)</f>
        <v>4782</v>
      </c>
    </row>
    <row r="256" spans="1:10" ht="12">
      <c r="A256" s="102"/>
      <c r="B256" s="13"/>
      <c r="C256" s="14"/>
      <c r="D256" s="14"/>
      <c r="E256" s="14"/>
      <c r="F256" s="14"/>
      <c r="G256" s="15"/>
      <c r="H256" s="15"/>
      <c r="I256" s="16"/>
      <c r="J256" s="17"/>
    </row>
    <row r="257" spans="1:10" ht="12">
      <c r="A257" s="102"/>
      <c r="B257" s="8" t="s">
        <v>18</v>
      </c>
      <c r="C257" s="9"/>
      <c r="D257" s="9"/>
      <c r="E257" s="9"/>
      <c r="F257" s="9">
        <v>56</v>
      </c>
      <c r="G257" s="10"/>
      <c r="H257" s="10"/>
      <c r="I257" s="11">
        <f>SUM(E257*10,F257*7,G257*5,H257*15)</f>
        <v>392</v>
      </c>
      <c r="J257" s="12"/>
    </row>
    <row r="258" spans="1:10" ht="12">
      <c r="A258" s="102"/>
      <c r="B258" s="8" t="s">
        <v>19</v>
      </c>
      <c r="C258" s="9"/>
      <c r="D258" s="9"/>
      <c r="E258" s="9"/>
      <c r="F258" s="9">
        <v>34</v>
      </c>
      <c r="G258" s="10"/>
      <c r="H258" s="10"/>
      <c r="I258" s="11">
        <f>SUM(E258*10,F258*7,G258*5,H258*15)</f>
        <v>238</v>
      </c>
      <c r="J258" s="12">
        <f>SUM(I257:I258)</f>
        <v>630</v>
      </c>
    </row>
    <row r="259" spans="1:10" ht="12">
      <c r="A259" s="102"/>
      <c r="B259" s="18" t="s">
        <v>20</v>
      </c>
      <c r="C259" s="19">
        <f aca="true" t="shared" si="31" ref="C259:I259">SUM(C251:C258)</f>
        <v>1188</v>
      </c>
      <c r="D259" s="19">
        <f t="shared" si="31"/>
        <v>185</v>
      </c>
      <c r="E259" s="19">
        <f t="shared" si="31"/>
        <v>0</v>
      </c>
      <c r="F259" s="19">
        <f t="shared" si="31"/>
        <v>90</v>
      </c>
      <c r="G259" s="19">
        <f t="shared" si="31"/>
        <v>0</v>
      </c>
      <c r="H259" s="19">
        <f t="shared" si="31"/>
        <v>0</v>
      </c>
      <c r="I259" s="19">
        <f t="shared" si="31"/>
        <v>7758</v>
      </c>
      <c r="J259" s="20">
        <f>SUM(J258,J255)</f>
        <v>5412</v>
      </c>
    </row>
    <row r="260" spans="1:10" ht="12">
      <c r="A260" s="102"/>
      <c r="B260" s="8" t="s">
        <v>14</v>
      </c>
      <c r="C260" s="9">
        <v>0</v>
      </c>
      <c r="D260" s="9">
        <v>0</v>
      </c>
      <c r="E260" s="9"/>
      <c r="F260" s="9"/>
      <c r="G260" s="10"/>
      <c r="H260" s="10"/>
      <c r="I260" s="11">
        <f>SUM(C260*6,D260*0,H260*15)</f>
        <v>0</v>
      </c>
      <c r="J260" s="12"/>
    </row>
    <row r="261" spans="1:10" ht="12">
      <c r="A261" s="102"/>
      <c r="B261" s="8" t="s">
        <v>14</v>
      </c>
      <c r="C261" s="9">
        <v>0</v>
      </c>
      <c r="D261" s="9">
        <v>0</v>
      </c>
      <c r="E261" s="9"/>
      <c r="F261" s="9"/>
      <c r="G261" s="10"/>
      <c r="H261" s="10"/>
      <c r="I261" s="11">
        <f>SUM(C261*6,D261*0,H261*15)</f>
        <v>0</v>
      </c>
      <c r="J261" s="12"/>
    </row>
    <row r="262" spans="1:10" ht="12">
      <c r="A262" s="102"/>
      <c r="B262" s="8" t="s">
        <v>14</v>
      </c>
      <c r="C262" s="9"/>
      <c r="D262" s="9"/>
      <c r="E262" s="9"/>
      <c r="F262" s="9"/>
      <c r="G262" s="10"/>
      <c r="H262" s="10"/>
      <c r="I262" s="11">
        <f>SUM(C262*6,D262*0,H262*15)</f>
        <v>0</v>
      </c>
      <c r="J262" s="12"/>
    </row>
    <row r="263" spans="1:10" ht="12">
      <c r="A263" s="102"/>
      <c r="B263" s="8" t="s">
        <v>14</v>
      </c>
      <c r="C263" s="9"/>
      <c r="D263" s="9"/>
      <c r="E263" s="9"/>
      <c r="F263" s="9"/>
      <c r="G263" s="10"/>
      <c r="H263" s="10"/>
      <c r="I263" s="11">
        <f>SUM(C263*6,D263*0,H263*15)</f>
        <v>0</v>
      </c>
      <c r="J263" s="12"/>
    </row>
    <row r="264" spans="1:10" ht="12">
      <c r="A264" s="102"/>
      <c r="B264" s="8" t="s">
        <v>17</v>
      </c>
      <c r="C264" s="9"/>
      <c r="D264" s="9"/>
      <c r="E264" s="9"/>
      <c r="F264" s="9"/>
      <c r="G264" s="10"/>
      <c r="H264" s="10"/>
      <c r="I264" s="11">
        <f>SUM(C264*6,D264*0,H264*15)</f>
        <v>0</v>
      </c>
      <c r="J264" s="12">
        <f>SUM(I261:I264)</f>
        <v>0</v>
      </c>
    </row>
    <row r="265" spans="1:10" ht="12">
      <c r="A265" s="102"/>
      <c r="B265" s="13"/>
      <c r="C265" s="14"/>
      <c r="D265" s="14"/>
      <c r="E265" s="14"/>
      <c r="F265" s="14"/>
      <c r="G265" s="15"/>
      <c r="H265" s="15"/>
      <c r="I265" s="16"/>
      <c r="J265" s="17"/>
    </row>
    <row r="266" spans="1:10" ht="12">
      <c r="A266" s="102"/>
      <c r="B266" s="8" t="s">
        <v>18</v>
      </c>
      <c r="C266" s="9"/>
      <c r="D266" s="9"/>
      <c r="E266" s="9"/>
      <c r="F266" s="9"/>
      <c r="G266" s="10"/>
      <c r="H266" s="10"/>
      <c r="I266" s="11">
        <f>SUM(E266*10,F266*7,G266*5,H266*15)</f>
        <v>0</v>
      </c>
      <c r="J266" s="12"/>
    </row>
    <row r="267" spans="1:10" ht="12">
      <c r="A267" s="102"/>
      <c r="B267" s="8" t="s">
        <v>19</v>
      </c>
      <c r="C267" s="9"/>
      <c r="D267" s="9"/>
      <c r="E267" s="9"/>
      <c r="F267" s="9"/>
      <c r="G267" s="10"/>
      <c r="H267" s="10"/>
      <c r="I267" s="11">
        <f>SUM(E267*10,F267*7,G267*5,H267*15)</f>
        <v>0</v>
      </c>
      <c r="J267" s="12">
        <f>SUM(I266:I267)</f>
        <v>0</v>
      </c>
    </row>
    <row r="268" spans="1:10" ht="12">
      <c r="A268" s="102"/>
      <c r="B268" s="18" t="s">
        <v>20</v>
      </c>
      <c r="C268" s="19">
        <f aca="true" t="shared" si="32" ref="C268:I268">SUM(C260:C267)</f>
        <v>0</v>
      </c>
      <c r="D268" s="19">
        <f t="shared" si="32"/>
        <v>0</v>
      </c>
      <c r="E268" s="19">
        <f t="shared" si="32"/>
        <v>0</v>
      </c>
      <c r="F268" s="19">
        <f t="shared" si="32"/>
        <v>0</v>
      </c>
      <c r="G268" s="19">
        <f t="shared" si="32"/>
        <v>0</v>
      </c>
      <c r="H268" s="19">
        <f t="shared" si="32"/>
        <v>0</v>
      </c>
      <c r="I268" s="19">
        <f t="shared" si="32"/>
        <v>0</v>
      </c>
      <c r="J268" s="20">
        <f>SUM(J267,J264)</f>
        <v>0</v>
      </c>
    </row>
    <row r="269" spans="1:10" ht="12">
      <c r="A269" s="102"/>
      <c r="B269" s="8" t="s">
        <v>14</v>
      </c>
      <c r="C269" s="9"/>
      <c r="D269" s="9"/>
      <c r="E269" s="9"/>
      <c r="F269" s="9"/>
      <c r="G269" s="10"/>
      <c r="H269" s="10"/>
      <c r="I269" s="11">
        <f>SUM(C269*6,D269*0,H269*15)</f>
        <v>0</v>
      </c>
      <c r="J269" s="12"/>
    </row>
    <row r="270" spans="1:10" ht="12">
      <c r="A270" s="102"/>
      <c r="B270" s="8" t="s">
        <v>15</v>
      </c>
      <c r="C270" s="9"/>
      <c r="D270" s="9"/>
      <c r="E270" s="9"/>
      <c r="F270" s="9"/>
      <c r="G270" s="10"/>
      <c r="H270" s="10"/>
      <c r="I270" s="11">
        <f>SUM(C270*6,D270*0,H270*15)</f>
        <v>0</v>
      </c>
      <c r="J270" s="12"/>
    </row>
    <row r="271" spans="1:10" ht="12">
      <c r="A271" s="102"/>
      <c r="B271" s="8" t="s">
        <v>21</v>
      </c>
      <c r="C271" s="9"/>
      <c r="D271" s="9"/>
      <c r="E271" s="9"/>
      <c r="F271" s="9"/>
      <c r="G271" s="10"/>
      <c r="H271" s="10"/>
      <c r="I271" s="11">
        <f>SUM(C271*6,D271*0,H271*15)</f>
        <v>0</v>
      </c>
      <c r="J271" s="12"/>
    </row>
    <row r="272" spans="1:10" ht="12">
      <c r="A272" s="102"/>
      <c r="B272" s="8">
        <v>920</v>
      </c>
      <c r="C272" s="9"/>
      <c r="D272" s="9"/>
      <c r="E272" s="9"/>
      <c r="F272" s="9"/>
      <c r="G272" s="10"/>
      <c r="H272" s="10"/>
      <c r="I272" s="11">
        <f>SUM(C272*6,D272*0,H272*15)</f>
        <v>0</v>
      </c>
      <c r="J272" s="12"/>
    </row>
    <row r="273" spans="1:10" ht="12">
      <c r="A273" s="102"/>
      <c r="B273" s="8" t="s">
        <v>17</v>
      </c>
      <c r="C273" s="9"/>
      <c r="D273" s="9"/>
      <c r="E273" s="9"/>
      <c r="F273" s="9"/>
      <c r="G273" s="10"/>
      <c r="H273" s="10"/>
      <c r="I273" s="11">
        <f>SUM(C273*6,D273*0,H273*15)</f>
        <v>0</v>
      </c>
      <c r="J273" s="12">
        <f>SUM(I270:I273)</f>
        <v>0</v>
      </c>
    </row>
    <row r="274" spans="1:10" ht="12">
      <c r="A274" s="102"/>
      <c r="B274" s="13"/>
      <c r="C274" s="14"/>
      <c r="D274" s="14"/>
      <c r="E274" s="14"/>
      <c r="F274" s="14"/>
      <c r="G274" s="15"/>
      <c r="H274" s="15"/>
      <c r="I274" s="16"/>
      <c r="J274" s="17"/>
    </row>
    <row r="275" spans="1:10" ht="12">
      <c r="A275" s="102"/>
      <c r="B275" s="8" t="s">
        <v>18</v>
      </c>
      <c r="C275" s="9"/>
      <c r="D275" s="9"/>
      <c r="E275" s="9"/>
      <c r="F275" s="9"/>
      <c r="G275" s="10"/>
      <c r="H275" s="10"/>
      <c r="I275" s="11">
        <f>SUM(E275*10,F275*7,G275*5,H275*15)</f>
        <v>0</v>
      </c>
      <c r="J275" s="12"/>
    </row>
    <row r="276" spans="1:10" ht="12">
      <c r="A276" s="102"/>
      <c r="B276" s="8" t="s">
        <v>19</v>
      </c>
      <c r="C276" s="9"/>
      <c r="D276" s="9"/>
      <c r="E276" s="9"/>
      <c r="F276" s="9"/>
      <c r="G276" s="10"/>
      <c r="H276" s="10"/>
      <c r="I276" s="11">
        <f>SUM(E276*10,F276*7,G276*5,H276*15)</f>
        <v>0</v>
      </c>
      <c r="J276" s="12">
        <f>SUM(I275:I276)</f>
        <v>0</v>
      </c>
    </row>
    <row r="277" spans="1:10" ht="12">
      <c r="A277" s="102"/>
      <c r="B277" s="18" t="s">
        <v>20</v>
      </c>
      <c r="C277" s="19">
        <f aca="true" t="shared" si="33" ref="C277:I277">SUM(C269:C276)</f>
        <v>0</v>
      </c>
      <c r="D277" s="19">
        <f t="shared" si="33"/>
        <v>0</v>
      </c>
      <c r="E277" s="19">
        <f t="shared" si="33"/>
        <v>0</v>
      </c>
      <c r="F277" s="19">
        <f t="shared" si="33"/>
        <v>0</v>
      </c>
      <c r="G277" s="19">
        <f t="shared" si="33"/>
        <v>0</v>
      </c>
      <c r="H277" s="19">
        <f t="shared" si="33"/>
        <v>0</v>
      </c>
      <c r="I277" s="19">
        <f t="shared" si="33"/>
        <v>0</v>
      </c>
      <c r="J277" s="20">
        <f>SUM(J276,J273)</f>
        <v>0</v>
      </c>
    </row>
    <row r="278" spans="1:10" ht="12">
      <c r="A278" s="102"/>
      <c r="B278" s="8" t="s">
        <v>14</v>
      </c>
      <c r="C278" s="9"/>
      <c r="D278" s="9"/>
      <c r="E278" s="9"/>
      <c r="F278" s="9"/>
      <c r="G278" s="10"/>
      <c r="H278" s="10"/>
      <c r="I278" s="11">
        <f>SUM(C278*6,D278*0,H278*15)</f>
        <v>0</v>
      </c>
      <c r="J278" s="12"/>
    </row>
    <row r="279" spans="1:10" ht="12">
      <c r="A279" s="102"/>
      <c r="B279" s="8" t="s">
        <v>15</v>
      </c>
      <c r="C279" s="9"/>
      <c r="D279" s="9"/>
      <c r="E279" s="9"/>
      <c r="F279" s="9"/>
      <c r="G279" s="10"/>
      <c r="H279" s="10"/>
      <c r="I279" s="11">
        <f>SUM(C279*6,D279*0,H279*15)</f>
        <v>0</v>
      </c>
      <c r="J279" s="12"/>
    </row>
    <row r="280" spans="1:10" ht="12">
      <c r="A280" s="102"/>
      <c r="B280" s="8" t="s">
        <v>21</v>
      </c>
      <c r="C280" s="9"/>
      <c r="D280" s="9"/>
      <c r="E280" s="9"/>
      <c r="F280" s="9"/>
      <c r="G280" s="10"/>
      <c r="H280" s="10"/>
      <c r="I280" s="11">
        <f>SUM(C280*6,D280*0,H280*15)</f>
        <v>0</v>
      </c>
      <c r="J280" s="12"/>
    </row>
    <row r="281" spans="1:10" ht="12">
      <c r="A281" s="102"/>
      <c r="B281" s="8">
        <v>920</v>
      </c>
      <c r="C281" s="9"/>
      <c r="D281" s="9"/>
      <c r="E281" s="9"/>
      <c r="F281" s="9"/>
      <c r="G281" s="10"/>
      <c r="H281" s="10"/>
      <c r="I281" s="11">
        <f>SUM(C281*6,D281*0,H281*15)</f>
        <v>0</v>
      </c>
      <c r="J281" s="12"/>
    </row>
    <row r="282" spans="1:10" ht="12">
      <c r="A282" s="102"/>
      <c r="B282" s="8" t="s">
        <v>17</v>
      </c>
      <c r="C282" s="9"/>
      <c r="D282" s="9"/>
      <c r="E282" s="9"/>
      <c r="F282" s="9"/>
      <c r="G282" s="10"/>
      <c r="H282" s="10"/>
      <c r="I282" s="11">
        <f>SUM(C282*6,D282*0,H282*15)</f>
        <v>0</v>
      </c>
      <c r="J282" s="12">
        <f>SUM(I279:I282)</f>
        <v>0</v>
      </c>
    </row>
    <row r="283" spans="1:10" ht="12">
      <c r="A283" s="102"/>
      <c r="B283" s="13"/>
      <c r="C283" s="14"/>
      <c r="D283" s="14"/>
      <c r="E283" s="14"/>
      <c r="F283" s="14"/>
      <c r="G283" s="15"/>
      <c r="H283" s="15"/>
      <c r="I283" s="16"/>
      <c r="J283" s="17"/>
    </row>
    <row r="284" spans="1:10" ht="12">
      <c r="A284" s="102"/>
      <c r="B284" s="8" t="s">
        <v>18</v>
      </c>
      <c r="C284" s="9"/>
      <c r="D284" s="9"/>
      <c r="E284" s="9"/>
      <c r="F284" s="9"/>
      <c r="G284" s="10"/>
      <c r="H284" s="10"/>
      <c r="I284" s="11">
        <f>SUM(E284*10,F284*7,G284*5,H284*15)</f>
        <v>0</v>
      </c>
      <c r="J284" s="12"/>
    </row>
    <row r="285" spans="1:10" ht="12">
      <c r="A285" s="102"/>
      <c r="B285" s="8" t="s">
        <v>19</v>
      </c>
      <c r="C285" s="9"/>
      <c r="D285" s="9"/>
      <c r="E285" s="9"/>
      <c r="F285" s="9"/>
      <c r="G285" s="10"/>
      <c r="H285" s="10"/>
      <c r="I285" s="11">
        <f>SUM(E285*10,F285*7,G285*5,H285*15)</f>
        <v>0</v>
      </c>
      <c r="J285" s="12">
        <f>SUM(I284:I285)</f>
        <v>0</v>
      </c>
    </row>
    <row r="286" spans="1:10" ht="12">
      <c r="A286" s="102"/>
      <c r="B286" s="18" t="s">
        <v>20</v>
      </c>
      <c r="C286" s="19">
        <f aca="true" t="shared" si="34" ref="C286:I286">SUM(C278:C285)</f>
        <v>0</v>
      </c>
      <c r="D286" s="19">
        <f t="shared" si="34"/>
        <v>0</v>
      </c>
      <c r="E286" s="19">
        <f t="shared" si="34"/>
        <v>0</v>
      </c>
      <c r="F286" s="19">
        <f t="shared" si="34"/>
        <v>0</v>
      </c>
      <c r="G286" s="19">
        <f t="shared" si="34"/>
        <v>0</v>
      </c>
      <c r="H286" s="19">
        <f t="shared" si="34"/>
        <v>0</v>
      </c>
      <c r="I286" s="19">
        <f t="shared" si="34"/>
        <v>0</v>
      </c>
      <c r="J286" s="20">
        <f>SUM(J285,J282)</f>
        <v>0</v>
      </c>
    </row>
    <row r="287" spans="1:10" ht="12">
      <c r="A287" s="103" t="s">
        <v>22</v>
      </c>
      <c r="B287" s="103">
        <v>920</v>
      </c>
      <c r="C287" s="21">
        <f>SUM(C286,C277,C268,C259,C250,C241,C232,C223)</f>
        <v>4792</v>
      </c>
      <c r="D287" s="21">
        <f>SUM(D286,D277,D268,D259,D250,D241,D232,D223)</f>
        <v>841</v>
      </c>
      <c r="E287" s="21">
        <f aca="true" t="shared" si="35" ref="E287:J287">SUM(E286,E277,E268,E259,E250,E241,E232,E223)</f>
        <v>3</v>
      </c>
      <c r="F287" s="21">
        <f t="shared" si="35"/>
        <v>376</v>
      </c>
      <c r="G287" s="21">
        <f t="shared" si="35"/>
        <v>2</v>
      </c>
      <c r="H287" s="21">
        <f t="shared" si="35"/>
        <v>0</v>
      </c>
      <c r="I287" s="21">
        <f t="shared" si="35"/>
        <v>31394</v>
      </c>
      <c r="J287" s="21">
        <f t="shared" si="35"/>
        <v>23660</v>
      </c>
    </row>
    <row r="288" spans="1:10" ht="12">
      <c r="A288" s="105"/>
      <c r="B288" s="105"/>
      <c r="C288" s="23">
        <f>SUM(C287,C214,C150,C86,C22)</f>
        <v>42776</v>
      </c>
      <c r="D288" s="23">
        <f>SUM(D287,D214,D150,D86,D22)</f>
        <v>5813</v>
      </c>
      <c r="E288" s="23">
        <f aca="true" t="shared" si="36" ref="E288:J288">SUM(E214:E287,E150,E86,E22)</f>
        <v>10</v>
      </c>
      <c r="F288" s="23">
        <f t="shared" si="36"/>
        <v>4177</v>
      </c>
      <c r="G288" s="23">
        <f t="shared" si="36"/>
        <v>54</v>
      </c>
      <c r="H288" s="23">
        <f t="shared" si="36"/>
        <v>0</v>
      </c>
      <c r="I288" s="23">
        <f t="shared" si="36"/>
        <v>338554</v>
      </c>
      <c r="J288" s="23">
        <f t="shared" si="36"/>
        <v>306220</v>
      </c>
    </row>
  </sheetData>
  <sheetProtection selectLockedCells="1" selectUnlockedCells="1"/>
  <mergeCells count="41">
    <mergeCell ref="A260:A268"/>
    <mergeCell ref="A269:A277"/>
    <mergeCell ref="A278:A286"/>
    <mergeCell ref="A287:B287"/>
    <mergeCell ref="A288:B288"/>
    <mergeCell ref="A214:B214"/>
    <mergeCell ref="A215:A223"/>
    <mergeCell ref="A224:A232"/>
    <mergeCell ref="A233:A241"/>
    <mergeCell ref="A242:A250"/>
    <mergeCell ref="A251:A259"/>
    <mergeCell ref="A160:A168"/>
    <mergeCell ref="A169:A177"/>
    <mergeCell ref="A178:A186"/>
    <mergeCell ref="A187:A195"/>
    <mergeCell ref="A196:A204"/>
    <mergeCell ref="A205:A213"/>
    <mergeCell ref="A114:A122"/>
    <mergeCell ref="A123:A131"/>
    <mergeCell ref="A132:A140"/>
    <mergeCell ref="A141:A149"/>
    <mergeCell ref="A150:B150"/>
    <mergeCell ref="A151:A159"/>
    <mergeCell ref="A68:A76"/>
    <mergeCell ref="A77:A85"/>
    <mergeCell ref="A86:B86"/>
    <mergeCell ref="A87:A95"/>
    <mergeCell ref="A96:A104"/>
    <mergeCell ref="A105:A113"/>
    <mergeCell ref="A22:B22"/>
    <mergeCell ref="A23:A31"/>
    <mergeCell ref="A32:A40"/>
    <mergeCell ref="A41:A49"/>
    <mergeCell ref="A50:A58"/>
    <mergeCell ref="A59:A67"/>
    <mergeCell ref="A1:J1"/>
    <mergeCell ref="A2:B2"/>
    <mergeCell ref="C2:D2"/>
    <mergeCell ref="E2:G2"/>
    <mergeCell ref="A4:A12"/>
    <mergeCell ref="A13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/>
  <rowBreaks count="2" manualBreakCount="2">
    <brk id="49" max="255" man="1"/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288"/>
  <sheetViews>
    <sheetView zoomScale="110" zoomScaleNormal="110" zoomScalePageLayoutView="0" workbookViewId="0" topLeftCell="A256">
      <selection activeCell="C287" sqref="C287"/>
    </sheetView>
  </sheetViews>
  <sheetFormatPr defaultColWidth="9.140625" defaultRowHeight="12.75"/>
  <cols>
    <col min="1" max="1" width="9.851562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41699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56" s="25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M3"/>
      <c r="IN3"/>
      <c r="IO3"/>
      <c r="IP3"/>
      <c r="IQ3"/>
      <c r="IR3"/>
      <c r="IS3"/>
      <c r="IT3"/>
      <c r="IU3"/>
      <c r="IV3"/>
    </row>
    <row r="4" spans="1:10" ht="13.5" customHeight="1">
      <c r="A4" s="102" t="s">
        <v>23</v>
      </c>
      <c r="B4" s="8" t="s">
        <v>14</v>
      </c>
      <c r="C4" s="9">
        <v>281</v>
      </c>
      <c r="D4" s="9">
        <v>63</v>
      </c>
      <c r="E4" s="9"/>
      <c r="F4" s="9"/>
      <c r="G4" s="10"/>
      <c r="H4" s="10"/>
      <c r="I4" s="11">
        <f>SUM(C4*6,D4*0,H4*15)</f>
        <v>1686</v>
      </c>
      <c r="J4" s="12"/>
    </row>
    <row r="5" spans="1:10" ht="13.5" customHeight="1">
      <c r="A5" s="102"/>
      <c r="B5" s="8" t="s">
        <v>15</v>
      </c>
      <c r="C5" s="9">
        <v>192</v>
      </c>
      <c r="D5" s="9">
        <v>33</v>
      </c>
      <c r="E5" s="9"/>
      <c r="F5" s="9"/>
      <c r="G5" s="10"/>
      <c r="H5" s="10"/>
      <c r="I5" s="11">
        <f>SUM(C5*6,D5*0,H5*15)</f>
        <v>1152</v>
      </c>
      <c r="J5" s="12"/>
    </row>
    <row r="6" spans="1:10" ht="13.5" customHeight="1">
      <c r="A6" s="102"/>
      <c r="B6" s="8" t="s">
        <v>16</v>
      </c>
      <c r="C6" s="9">
        <v>214</v>
      </c>
      <c r="D6" s="9">
        <v>40</v>
      </c>
      <c r="E6" s="9"/>
      <c r="F6" s="9"/>
      <c r="G6" s="10"/>
      <c r="H6" s="10"/>
      <c r="I6" s="11">
        <f>SUM(C6*6,D6*0,H6*15)</f>
        <v>1284</v>
      </c>
      <c r="J6" s="12"/>
    </row>
    <row r="7" spans="1:10" ht="13.5" customHeight="1">
      <c r="A7" s="102"/>
      <c r="B7" s="8">
        <v>920</v>
      </c>
      <c r="C7" s="9">
        <v>455</v>
      </c>
      <c r="D7" s="9">
        <v>22</v>
      </c>
      <c r="E7" s="9"/>
      <c r="F7" s="9"/>
      <c r="G7" s="10"/>
      <c r="H7" s="10"/>
      <c r="I7" s="11">
        <f>SUM(C7*6,D7*0,H7*15)</f>
        <v>2730</v>
      </c>
      <c r="J7" s="12"/>
    </row>
    <row r="8" spans="1:10" ht="13.5" customHeight="1">
      <c r="A8" s="102"/>
      <c r="B8" s="8" t="s">
        <v>17</v>
      </c>
      <c r="C8" s="9">
        <v>172</v>
      </c>
      <c r="D8" s="9">
        <v>35</v>
      </c>
      <c r="E8" s="9"/>
      <c r="F8" s="9"/>
      <c r="G8" s="10"/>
      <c r="H8" s="10"/>
      <c r="I8" s="11">
        <f>SUM(C8*6,D8*0,H8*15)</f>
        <v>1032</v>
      </c>
      <c r="J8" s="12">
        <f>SUM(I4:I8)</f>
        <v>7884</v>
      </c>
    </row>
    <row r="9" spans="1:10" ht="13.5" customHeight="1">
      <c r="A9" s="102"/>
      <c r="B9" s="13"/>
      <c r="C9" s="14"/>
      <c r="D9" s="14"/>
      <c r="E9" s="14"/>
      <c r="F9" s="14"/>
      <c r="G9" s="15"/>
      <c r="H9" s="15"/>
      <c r="I9" s="16"/>
      <c r="J9" s="17"/>
    </row>
    <row r="10" spans="1:10" ht="13.5" customHeight="1">
      <c r="A10" s="102"/>
      <c r="B10" s="8" t="s">
        <v>18</v>
      </c>
      <c r="C10" s="9"/>
      <c r="D10" s="9"/>
      <c r="E10" s="9"/>
      <c r="F10" s="9">
        <v>117</v>
      </c>
      <c r="G10" s="10">
        <v>2</v>
      </c>
      <c r="H10" s="10"/>
      <c r="I10" s="11">
        <f>SUM(E10*10,F10*7,G10*5,H10*15)</f>
        <v>829</v>
      </c>
      <c r="J10" s="12"/>
    </row>
    <row r="11" spans="1:10" ht="13.5" customHeight="1">
      <c r="A11" s="102"/>
      <c r="B11" s="8" t="s">
        <v>19</v>
      </c>
      <c r="C11" s="9"/>
      <c r="D11" s="9"/>
      <c r="E11" s="9"/>
      <c r="F11" s="9">
        <v>55</v>
      </c>
      <c r="G11" s="10">
        <v>1</v>
      </c>
      <c r="H11" s="10"/>
      <c r="I11" s="11">
        <f>SUM(E11*10,F11*7,G11*5,H11*15)</f>
        <v>390</v>
      </c>
      <c r="J11" s="12">
        <f>SUM(I10:I11)</f>
        <v>1219</v>
      </c>
    </row>
    <row r="12" spans="1:10" ht="13.5" customHeight="1">
      <c r="A12" s="102"/>
      <c r="B12" s="18" t="s">
        <v>20</v>
      </c>
      <c r="C12" s="19">
        <f aca="true" t="shared" si="0" ref="C12:I12">SUM(C4:C11)</f>
        <v>1314</v>
      </c>
      <c r="D12" s="19">
        <f t="shared" si="0"/>
        <v>193</v>
      </c>
      <c r="E12" s="19">
        <f t="shared" si="0"/>
        <v>0</v>
      </c>
      <c r="F12" s="19">
        <f t="shared" si="0"/>
        <v>172</v>
      </c>
      <c r="G12" s="19">
        <f t="shared" si="0"/>
        <v>3</v>
      </c>
      <c r="H12" s="19">
        <f t="shared" si="0"/>
        <v>0</v>
      </c>
      <c r="I12" s="19">
        <f t="shared" si="0"/>
        <v>9103</v>
      </c>
      <c r="J12" s="20">
        <f>SUM(J11,J8)</f>
        <v>9103</v>
      </c>
    </row>
    <row r="13" spans="1:10" ht="13.5" customHeight="1">
      <c r="A13" s="102" t="s">
        <v>24</v>
      </c>
      <c r="B13" s="8" t="s">
        <v>14</v>
      </c>
      <c r="C13" s="9">
        <v>582</v>
      </c>
      <c r="D13" s="9">
        <v>58</v>
      </c>
      <c r="E13" s="9"/>
      <c r="F13" s="9"/>
      <c r="G13" s="10"/>
      <c r="H13" s="10"/>
      <c r="I13" s="11">
        <f>SUM(C13*6,D13*0,H13*15)</f>
        <v>3492</v>
      </c>
      <c r="J13" s="12"/>
    </row>
    <row r="14" spans="1:10" ht="13.5" customHeight="1">
      <c r="A14" s="102"/>
      <c r="B14" s="8" t="s">
        <v>15</v>
      </c>
      <c r="C14" s="9">
        <v>0</v>
      </c>
      <c r="D14" s="9">
        <v>0</v>
      </c>
      <c r="E14" s="9">
        <v>0</v>
      </c>
      <c r="F14" s="9"/>
      <c r="G14" s="10"/>
      <c r="H14" s="10"/>
      <c r="I14" s="11">
        <f>SUM(C14*6,D14*0,H14*15)</f>
        <v>0</v>
      </c>
      <c r="J14" s="12"/>
    </row>
    <row r="15" spans="1:10" ht="13.5" customHeight="1">
      <c r="A15" s="102"/>
      <c r="B15" s="8" t="s">
        <v>16</v>
      </c>
      <c r="C15" s="9">
        <v>706</v>
      </c>
      <c r="D15" s="9">
        <v>93</v>
      </c>
      <c r="E15" s="9"/>
      <c r="F15" s="9"/>
      <c r="G15" s="10"/>
      <c r="H15" s="10"/>
      <c r="I15" s="11">
        <f>SUM(C15*6,D15*0,H15*15)</f>
        <v>4236</v>
      </c>
      <c r="J15" s="12"/>
    </row>
    <row r="16" spans="1:10" ht="13.5" customHeight="1">
      <c r="A16" s="102"/>
      <c r="B16" s="8">
        <v>920</v>
      </c>
      <c r="C16" s="9">
        <v>736</v>
      </c>
      <c r="D16" s="9"/>
      <c r="E16" s="9"/>
      <c r="F16" s="9"/>
      <c r="G16" s="10"/>
      <c r="H16" s="10"/>
      <c r="I16" s="11">
        <f>SUM(C16*6,D16*0,H16*15)</f>
        <v>4416</v>
      </c>
      <c r="J16" s="12"/>
    </row>
    <row r="17" spans="1:10" ht="12">
      <c r="A17" s="102"/>
      <c r="B17" s="8" t="s">
        <v>17</v>
      </c>
      <c r="C17" s="9">
        <v>269</v>
      </c>
      <c r="D17" s="9">
        <v>53</v>
      </c>
      <c r="E17" s="9"/>
      <c r="F17" s="9"/>
      <c r="G17" s="10"/>
      <c r="H17" s="10"/>
      <c r="I17" s="11">
        <f>SUM(C17*6,D17*0,H17*15)</f>
        <v>1614</v>
      </c>
      <c r="J17" s="12">
        <f>SUM(I13:I17)</f>
        <v>13758</v>
      </c>
    </row>
    <row r="18" spans="1:10" ht="12">
      <c r="A18" s="102"/>
      <c r="B18" s="13"/>
      <c r="C18" s="14"/>
      <c r="D18" s="14"/>
      <c r="E18" s="14"/>
      <c r="F18" s="14"/>
      <c r="G18" s="15"/>
      <c r="H18" s="15"/>
      <c r="I18" s="16"/>
      <c r="J18" s="17"/>
    </row>
    <row r="19" spans="1:10" ht="12">
      <c r="A19" s="102"/>
      <c r="B19" s="8" t="s">
        <v>18</v>
      </c>
      <c r="C19" s="9"/>
      <c r="D19" s="9"/>
      <c r="E19" s="9"/>
      <c r="F19" s="9">
        <v>99</v>
      </c>
      <c r="G19" s="10">
        <v>1</v>
      </c>
      <c r="H19" s="10"/>
      <c r="I19" s="11">
        <f>SUM(E19*10,F19*7,G19*5,H19*15)</f>
        <v>698</v>
      </c>
      <c r="J19" s="12"/>
    </row>
    <row r="20" spans="1:10" ht="13.5" customHeight="1">
      <c r="A20" s="102"/>
      <c r="B20" s="8" t="s">
        <v>19</v>
      </c>
      <c r="C20" s="9"/>
      <c r="D20" s="9"/>
      <c r="E20" s="9"/>
      <c r="F20" s="9">
        <v>134</v>
      </c>
      <c r="G20" s="10">
        <v>4</v>
      </c>
      <c r="H20" s="10"/>
      <c r="I20" s="11">
        <f>SUM(E20*10,F20*7,G20*5,H20*15)</f>
        <v>958</v>
      </c>
      <c r="J20" s="12">
        <f>SUM(I19:I20)</f>
        <v>1656</v>
      </c>
    </row>
    <row r="21" spans="1:10" ht="12">
      <c r="A21" s="102"/>
      <c r="B21" s="18" t="s">
        <v>20</v>
      </c>
      <c r="C21" s="19">
        <f aca="true" t="shared" si="1" ref="C21:I21">SUM(C13:C20)</f>
        <v>2293</v>
      </c>
      <c r="D21" s="19">
        <f t="shared" si="1"/>
        <v>204</v>
      </c>
      <c r="E21" s="19">
        <f t="shared" si="1"/>
        <v>0</v>
      </c>
      <c r="F21" s="19">
        <f t="shared" si="1"/>
        <v>233</v>
      </c>
      <c r="G21" s="19">
        <f t="shared" si="1"/>
        <v>5</v>
      </c>
      <c r="H21" s="19">
        <f t="shared" si="1"/>
        <v>0</v>
      </c>
      <c r="I21" s="19">
        <f t="shared" si="1"/>
        <v>15414</v>
      </c>
      <c r="J21" s="20">
        <f>SUM(J20,J17)</f>
        <v>15414</v>
      </c>
    </row>
    <row r="22" spans="1:10" ht="12">
      <c r="A22" s="103" t="s">
        <v>22</v>
      </c>
      <c r="B22" s="103">
        <v>920</v>
      </c>
      <c r="C22" s="21">
        <f aca="true" t="shared" si="2" ref="C22:J22">SUM(C21,C12)</f>
        <v>3607</v>
      </c>
      <c r="D22" s="21">
        <f t="shared" si="2"/>
        <v>397</v>
      </c>
      <c r="E22" s="21">
        <f t="shared" si="2"/>
        <v>0</v>
      </c>
      <c r="F22" s="21">
        <f t="shared" si="2"/>
        <v>405</v>
      </c>
      <c r="G22" s="21">
        <f t="shared" si="2"/>
        <v>8</v>
      </c>
      <c r="H22" s="21">
        <f t="shared" si="2"/>
        <v>0</v>
      </c>
      <c r="I22" s="21">
        <f t="shared" si="2"/>
        <v>24517</v>
      </c>
      <c r="J22" s="21">
        <f t="shared" si="2"/>
        <v>24517</v>
      </c>
    </row>
    <row r="23" spans="1:10" ht="12">
      <c r="A23" s="102" t="s">
        <v>25</v>
      </c>
      <c r="B23" s="8" t="s">
        <v>14</v>
      </c>
      <c r="C23" s="9">
        <v>132</v>
      </c>
      <c r="D23" s="9">
        <v>13</v>
      </c>
      <c r="E23" s="9"/>
      <c r="F23" s="9"/>
      <c r="G23" s="10"/>
      <c r="H23" s="10"/>
      <c r="I23" s="11">
        <f>SUM(C23*6,D23*0,H23*15)</f>
        <v>792</v>
      </c>
      <c r="J23" s="12"/>
    </row>
    <row r="24" spans="1:10" ht="12">
      <c r="A24" s="102"/>
      <c r="B24" s="8" t="s">
        <v>15</v>
      </c>
      <c r="C24" s="9">
        <v>866</v>
      </c>
      <c r="D24" s="9">
        <v>94</v>
      </c>
      <c r="E24" s="9"/>
      <c r="F24" s="9"/>
      <c r="G24" s="10"/>
      <c r="H24" s="10"/>
      <c r="I24" s="11">
        <f>SUM(C24*6,D24*0,H24*15)</f>
        <v>5196</v>
      </c>
      <c r="J24" s="12"/>
    </row>
    <row r="25" spans="1:10" ht="12">
      <c r="A25" s="102"/>
      <c r="B25" s="8" t="s">
        <v>16</v>
      </c>
      <c r="C25" s="9">
        <v>587</v>
      </c>
      <c r="D25" s="9">
        <v>83</v>
      </c>
      <c r="E25" s="9"/>
      <c r="F25" s="9"/>
      <c r="G25" s="10"/>
      <c r="H25" s="10"/>
      <c r="I25" s="11">
        <f>SUM(C25*6,D25*0,H25*15)</f>
        <v>3522</v>
      </c>
      <c r="J25" s="12"/>
    </row>
    <row r="26" spans="1:10" ht="12">
      <c r="A26" s="102"/>
      <c r="B26" s="8">
        <v>920</v>
      </c>
      <c r="C26" s="9">
        <v>661</v>
      </c>
      <c r="D26" s="9">
        <v>200</v>
      </c>
      <c r="E26" s="9"/>
      <c r="F26" s="9"/>
      <c r="G26" s="10"/>
      <c r="H26" s="10"/>
      <c r="I26" s="11">
        <f>SUM(C26*6,D26*0,H26*15)</f>
        <v>3966</v>
      </c>
      <c r="J26" s="12"/>
    </row>
    <row r="27" spans="1:10" ht="12">
      <c r="A27" s="102"/>
      <c r="B27" s="8" t="s">
        <v>17</v>
      </c>
      <c r="C27" s="9">
        <v>353</v>
      </c>
      <c r="D27" s="9">
        <v>59</v>
      </c>
      <c r="E27" s="9"/>
      <c r="F27" s="9"/>
      <c r="G27" s="10"/>
      <c r="H27" s="10"/>
      <c r="I27" s="11">
        <f>SUM(C27*6,D27*0,H27*15)</f>
        <v>2118</v>
      </c>
      <c r="J27" s="12">
        <f>SUM(I23:I27)</f>
        <v>15594</v>
      </c>
    </row>
    <row r="28" spans="1:10" ht="12">
      <c r="A28" s="102"/>
      <c r="B28" s="13"/>
      <c r="C28" s="14"/>
      <c r="D28" s="14"/>
      <c r="E28" s="14"/>
      <c r="F28" s="14"/>
      <c r="G28" s="15"/>
      <c r="H28" s="15"/>
      <c r="I28" s="16"/>
      <c r="J28" s="17"/>
    </row>
    <row r="29" spans="1:10" ht="12">
      <c r="A29" s="102"/>
      <c r="B29" s="8" t="s">
        <v>18</v>
      </c>
      <c r="C29" s="9"/>
      <c r="D29" s="9"/>
      <c r="E29" s="9"/>
      <c r="F29" s="9">
        <v>130</v>
      </c>
      <c r="G29" s="10">
        <v>2</v>
      </c>
      <c r="H29" s="10"/>
      <c r="I29" s="11">
        <f>SUM(E29*10,F29*7,G29*5,H29*15)</f>
        <v>920</v>
      </c>
      <c r="J29" s="12"/>
    </row>
    <row r="30" spans="1:10" ht="12">
      <c r="A30" s="102"/>
      <c r="B30" s="8" t="s">
        <v>19</v>
      </c>
      <c r="C30" s="9"/>
      <c r="D30" s="9"/>
      <c r="E30" s="9"/>
      <c r="F30" s="9">
        <v>116</v>
      </c>
      <c r="G30" s="10"/>
      <c r="H30" s="10"/>
      <c r="I30" s="11">
        <f>SUM(E30*10,F30*7,G30*5,H30*15)</f>
        <v>812</v>
      </c>
      <c r="J30" s="12">
        <f>SUM(I29:I30)</f>
        <v>1732</v>
      </c>
    </row>
    <row r="31" spans="1:10" ht="12">
      <c r="A31" s="102"/>
      <c r="B31" s="18" t="s">
        <v>20</v>
      </c>
      <c r="C31" s="19">
        <f aca="true" t="shared" si="3" ref="C31:I31">SUM(C23:C30)</f>
        <v>2599</v>
      </c>
      <c r="D31" s="19">
        <f t="shared" si="3"/>
        <v>449</v>
      </c>
      <c r="E31" s="19">
        <f t="shared" si="3"/>
        <v>0</v>
      </c>
      <c r="F31" s="19">
        <f t="shared" si="3"/>
        <v>246</v>
      </c>
      <c r="G31" s="19">
        <f t="shared" si="3"/>
        <v>2</v>
      </c>
      <c r="H31" s="19">
        <f t="shared" si="3"/>
        <v>0</v>
      </c>
      <c r="I31" s="19">
        <f t="shared" si="3"/>
        <v>17326</v>
      </c>
      <c r="J31" s="20">
        <f>SUM(J30,J27)</f>
        <v>17326</v>
      </c>
    </row>
    <row r="32" spans="1:10" ht="12">
      <c r="A32" s="102" t="s">
        <v>26</v>
      </c>
      <c r="B32" s="8" t="s">
        <v>14</v>
      </c>
      <c r="C32" s="9">
        <v>916</v>
      </c>
      <c r="D32" s="9">
        <v>91</v>
      </c>
      <c r="E32" s="9"/>
      <c r="F32" s="9"/>
      <c r="G32" s="10"/>
      <c r="H32" s="10"/>
      <c r="I32" s="11">
        <f>SUM(C32*6,D32*0,H32*15)</f>
        <v>5496</v>
      </c>
      <c r="J32" s="12"/>
    </row>
    <row r="33" spans="1:10" ht="12">
      <c r="A33" s="102"/>
      <c r="B33" s="8" t="s">
        <v>15</v>
      </c>
      <c r="C33" s="9"/>
      <c r="D33" s="9"/>
      <c r="E33" s="9"/>
      <c r="F33" s="9"/>
      <c r="G33" s="10"/>
      <c r="H33" s="10"/>
      <c r="I33" s="11">
        <f>SUM(C33*6,D33*0,H33*15)</f>
        <v>0</v>
      </c>
      <c r="J33" s="12"/>
    </row>
    <row r="34" spans="1:10" ht="12">
      <c r="A34" s="102"/>
      <c r="B34" s="8" t="s">
        <v>16</v>
      </c>
      <c r="C34" s="9"/>
      <c r="D34" s="9"/>
      <c r="E34" s="9"/>
      <c r="F34" s="9"/>
      <c r="G34" s="10"/>
      <c r="H34" s="10"/>
      <c r="I34" s="11">
        <f>SUM(C34*6,D34*0,H34*15)</f>
        <v>0</v>
      </c>
      <c r="J34" s="12"/>
    </row>
    <row r="35" spans="1:10" ht="12">
      <c r="A35" s="102"/>
      <c r="B35" s="8">
        <v>920</v>
      </c>
      <c r="C35" s="9">
        <v>475</v>
      </c>
      <c r="D35" s="9"/>
      <c r="E35" s="9"/>
      <c r="F35" s="9"/>
      <c r="G35" s="10"/>
      <c r="H35" s="10"/>
      <c r="I35" s="11">
        <f>SUM(C35*6,D35*0,H35*15)</f>
        <v>2850</v>
      </c>
      <c r="J35" s="12"/>
    </row>
    <row r="36" spans="1:10" ht="12">
      <c r="A36" s="102"/>
      <c r="B36" s="8" t="s">
        <v>17</v>
      </c>
      <c r="C36" s="9">
        <v>870</v>
      </c>
      <c r="D36" s="9">
        <v>101</v>
      </c>
      <c r="E36" s="9"/>
      <c r="F36" s="9"/>
      <c r="G36" s="10"/>
      <c r="H36" s="10"/>
      <c r="I36" s="11">
        <f>SUM(C36*6,D36*0,H36*15)</f>
        <v>5220</v>
      </c>
      <c r="J36" s="12">
        <f>SUM(I32:I36)</f>
        <v>13566</v>
      </c>
    </row>
    <row r="37" spans="1:10" ht="12">
      <c r="A37" s="102"/>
      <c r="B37" s="13"/>
      <c r="C37" s="14"/>
      <c r="D37" s="14"/>
      <c r="E37" s="14"/>
      <c r="F37" s="14"/>
      <c r="G37" s="15"/>
      <c r="H37" s="15"/>
      <c r="I37" s="16"/>
      <c r="J37" s="17"/>
    </row>
    <row r="38" spans="1:10" ht="12">
      <c r="A38" s="102"/>
      <c r="B38" s="8" t="s">
        <v>18</v>
      </c>
      <c r="C38" s="9"/>
      <c r="D38" s="9"/>
      <c r="E38" s="9"/>
      <c r="F38" s="9">
        <v>108</v>
      </c>
      <c r="G38" s="10">
        <v>2</v>
      </c>
      <c r="H38" s="10"/>
      <c r="I38" s="11">
        <f>SUM(E38*10,F38*7,G38*5,H38*15)</f>
        <v>766</v>
      </c>
      <c r="J38" s="12"/>
    </row>
    <row r="39" spans="1:10" ht="12">
      <c r="A39" s="102"/>
      <c r="B39" s="8" t="s">
        <v>19</v>
      </c>
      <c r="C39" s="9"/>
      <c r="D39" s="9"/>
      <c r="E39" s="9"/>
      <c r="F39" s="9"/>
      <c r="G39" s="10"/>
      <c r="H39" s="10"/>
      <c r="I39" s="11">
        <f>SUM(E39*10,F39*7,G39*5,H39*15)</f>
        <v>0</v>
      </c>
      <c r="J39" s="12">
        <f>SUM(I38:I39)</f>
        <v>766</v>
      </c>
    </row>
    <row r="40" spans="1:10" ht="12">
      <c r="A40" s="102"/>
      <c r="B40" s="18" t="s">
        <v>20</v>
      </c>
      <c r="C40" s="19">
        <f aca="true" t="shared" si="4" ref="C40:I40">SUM(C32:C39)</f>
        <v>2261</v>
      </c>
      <c r="D40" s="19">
        <f t="shared" si="4"/>
        <v>192</v>
      </c>
      <c r="E40" s="19">
        <f t="shared" si="4"/>
        <v>0</v>
      </c>
      <c r="F40" s="19">
        <f t="shared" si="4"/>
        <v>108</v>
      </c>
      <c r="G40" s="19">
        <f t="shared" si="4"/>
        <v>2</v>
      </c>
      <c r="H40" s="19">
        <f t="shared" si="4"/>
        <v>0</v>
      </c>
      <c r="I40" s="19">
        <f t="shared" si="4"/>
        <v>14332</v>
      </c>
      <c r="J40" s="20">
        <f>SUM(J39,J36)</f>
        <v>14332</v>
      </c>
    </row>
    <row r="41" spans="1:10" ht="12">
      <c r="A41" s="102" t="s">
        <v>27</v>
      </c>
      <c r="B41" s="8" t="s">
        <v>14</v>
      </c>
      <c r="C41" s="9">
        <v>345</v>
      </c>
      <c r="D41" s="9">
        <v>17</v>
      </c>
      <c r="E41" s="9"/>
      <c r="F41" s="9"/>
      <c r="G41" s="10"/>
      <c r="H41" s="10"/>
      <c r="I41" s="11">
        <f>SUM(C41*6,D41*0,H41*15)</f>
        <v>2070</v>
      </c>
      <c r="J41" s="12"/>
    </row>
    <row r="42" spans="1:10" ht="12">
      <c r="A42" s="102"/>
      <c r="B42" s="8" t="s">
        <v>15</v>
      </c>
      <c r="C42" s="9">
        <v>411</v>
      </c>
      <c r="D42" s="9">
        <v>27</v>
      </c>
      <c r="E42" s="9"/>
      <c r="F42" s="9"/>
      <c r="G42" s="10"/>
      <c r="H42" s="10"/>
      <c r="I42" s="11">
        <f>SUM(C42*6,D42*0,H42*15)</f>
        <v>2466</v>
      </c>
      <c r="J42" s="12"/>
    </row>
    <row r="43" spans="1:10" ht="12">
      <c r="A43" s="102"/>
      <c r="B43" s="8" t="s">
        <v>16</v>
      </c>
      <c r="C43" s="9">
        <v>371</v>
      </c>
      <c r="D43" s="9">
        <v>50</v>
      </c>
      <c r="E43" s="9"/>
      <c r="F43" s="9"/>
      <c r="G43" s="10"/>
      <c r="H43" s="10"/>
      <c r="I43" s="11">
        <f>SUM(C43*6,D43*0,H43*15)</f>
        <v>2226</v>
      </c>
      <c r="J43" s="12"/>
    </row>
    <row r="44" spans="1:10" ht="12">
      <c r="A44" s="102"/>
      <c r="B44" s="8">
        <v>920</v>
      </c>
      <c r="C44" s="9">
        <v>837</v>
      </c>
      <c r="D44" s="9">
        <v>23</v>
      </c>
      <c r="E44" s="9"/>
      <c r="F44" s="9"/>
      <c r="G44" s="10"/>
      <c r="H44" s="10"/>
      <c r="I44" s="11">
        <f>SUM(C44*6,D44*0,H44*15)</f>
        <v>5022</v>
      </c>
      <c r="J44" s="12"/>
    </row>
    <row r="45" spans="1:10" ht="12">
      <c r="A45" s="102"/>
      <c r="B45" s="8" t="s">
        <v>17</v>
      </c>
      <c r="C45" s="9">
        <v>291</v>
      </c>
      <c r="D45" s="9">
        <v>43</v>
      </c>
      <c r="E45" s="9"/>
      <c r="F45" s="9"/>
      <c r="G45" s="10"/>
      <c r="H45" s="10"/>
      <c r="I45" s="11">
        <f>SUM(C45*6,D45*0,H45*15)</f>
        <v>1746</v>
      </c>
      <c r="J45" s="12">
        <f>SUM(I41:I45)</f>
        <v>13530</v>
      </c>
    </row>
    <row r="46" spans="1:10" ht="12">
      <c r="A46" s="102"/>
      <c r="B46" s="13"/>
      <c r="C46" s="14"/>
      <c r="D46" s="14"/>
      <c r="E46" s="14"/>
      <c r="F46" s="14"/>
      <c r="G46" s="15"/>
      <c r="H46" s="15"/>
      <c r="I46" s="16"/>
      <c r="J46" s="17"/>
    </row>
    <row r="47" spans="1:10" ht="12">
      <c r="A47" s="102"/>
      <c r="B47" s="8" t="s">
        <v>18</v>
      </c>
      <c r="C47" s="9"/>
      <c r="D47" s="9"/>
      <c r="E47" s="9"/>
      <c r="F47" s="9">
        <v>86</v>
      </c>
      <c r="G47" s="10">
        <v>2</v>
      </c>
      <c r="H47" s="10"/>
      <c r="I47" s="11">
        <f>SUM(E47*10,F47*7,G47*5,H47*15)</f>
        <v>612</v>
      </c>
      <c r="J47" s="12"/>
    </row>
    <row r="48" spans="1:10" ht="12">
      <c r="A48" s="102"/>
      <c r="B48" s="8" t="s">
        <v>19</v>
      </c>
      <c r="C48" s="9"/>
      <c r="D48" s="9"/>
      <c r="E48" s="9"/>
      <c r="F48" s="9">
        <v>21</v>
      </c>
      <c r="G48" s="10">
        <v>1</v>
      </c>
      <c r="H48" s="10"/>
      <c r="I48" s="11">
        <f>SUM(E48*10,F48*7,G48*5,H48*15)</f>
        <v>152</v>
      </c>
      <c r="J48" s="12">
        <f>SUM(I47:I48)</f>
        <v>764</v>
      </c>
    </row>
    <row r="49" spans="1:10" ht="12">
      <c r="A49" s="102"/>
      <c r="B49" s="18" t="s">
        <v>20</v>
      </c>
      <c r="C49" s="19">
        <f aca="true" t="shared" si="5" ref="C49:I49">SUM(C41:C48)</f>
        <v>2255</v>
      </c>
      <c r="D49" s="19">
        <f t="shared" si="5"/>
        <v>160</v>
      </c>
      <c r="E49" s="19">
        <f t="shared" si="5"/>
        <v>0</v>
      </c>
      <c r="F49" s="19">
        <f t="shared" si="5"/>
        <v>107</v>
      </c>
      <c r="G49" s="19">
        <f t="shared" si="5"/>
        <v>3</v>
      </c>
      <c r="H49" s="19">
        <f t="shared" si="5"/>
        <v>0</v>
      </c>
      <c r="I49" s="19">
        <f t="shared" si="5"/>
        <v>14294</v>
      </c>
      <c r="J49" s="20">
        <f>SUM(J48,J45)</f>
        <v>14294</v>
      </c>
    </row>
    <row r="50" spans="1:10" ht="12">
      <c r="A50" s="102" t="s">
        <v>28</v>
      </c>
      <c r="B50" s="8" t="s">
        <v>14</v>
      </c>
      <c r="C50" s="9">
        <v>504</v>
      </c>
      <c r="D50" s="9">
        <v>59</v>
      </c>
      <c r="E50" s="9"/>
      <c r="F50" s="9"/>
      <c r="G50" s="10"/>
      <c r="H50" s="10"/>
      <c r="I50" s="11">
        <f>SUM(C50*6,D50*0,H50*15)</f>
        <v>3024</v>
      </c>
      <c r="J50" s="12"/>
    </row>
    <row r="51" spans="1:10" ht="12">
      <c r="A51" s="102"/>
      <c r="B51" s="8" t="s">
        <v>15</v>
      </c>
      <c r="C51" s="9">
        <v>379</v>
      </c>
      <c r="D51" s="9">
        <v>35</v>
      </c>
      <c r="E51" s="9"/>
      <c r="F51" s="9"/>
      <c r="G51" s="10"/>
      <c r="H51" s="10"/>
      <c r="I51" s="11">
        <f>SUM(C51*6,D51*0,H51*15)</f>
        <v>2274</v>
      </c>
      <c r="J51" s="12"/>
    </row>
    <row r="52" spans="1:10" ht="12">
      <c r="A52" s="102"/>
      <c r="B52" s="8" t="s">
        <v>16</v>
      </c>
      <c r="C52" s="9">
        <v>0</v>
      </c>
      <c r="D52" s="9">
        <v>0</v>
      </c>
      <c r="E52" s="9">
        <v>0</v>
      </c>
      <c r="F52" s="9"/>
      <c r="G52" s="10"/>
      <c r="H52" s="10"/>
      <c r="I52" s="11">
        <f>SUM(C52*6,D52*0,H52*15)</f>
        <v>0</v>
      </c>
      <c r="J52" s="12"/>
    </row>
    <row r="53" spans="1:10" ht="12">
      <c r="A53" s="102"/>
      <c r="B53" s="8">
        <v>920</v>
      </c>
      <c r="C53" s="9">
        <v>606</v>
      </c>
      <c r="D53" s="9">
        <v>54</v>
      </c>
      <c r="E53" s="9"/>
      <c r="F53" s="9"/>
      <c r="G53" s="10"/>
      <c r="H53" s="10"/>
      <c r="I53" s="11">
        <f>SUM(C53*6,D53*0,H53*15)</f>
        <v>3636</v>
      </c>
      <c r="J53" s="12"/>
    </row>
    <row r="54" spans="1:10" ht="12">
      <c r="A54" s="102"/>
      <c r="B54" s="8" t="s">
        <v>17</v>
      </c>
      <c r="C54" s="9">
        <v>215</v>
      </c>
      <c r="D54" s="9">
        <v>42</v>
      </c>
      <c r="E54" s="9"/>
      <c r="F54" s="9"/>
      <c r="G54" s="10"/>
      <c r="H54" s="10"/>
      <c r="I54" s="11">
        <f>SUM(C54*6,D54*0,H54*15)</f>
        <v>1290</v>
      </c>
      <c r="J54" s="12">
        <f>SUM(I50:I54)</f>
        <v>10224</v>
      </c>
    </row>
    <row r="55" spans="1:10" ht="12">
      <c r="A55" s="102"/>
      <c r="B55" s="13"/>
      <c r="C55" s="14"/>
      <c r="D55" s="14"/>
      <c r="E55" s="14"/>
      <c r="F55" s="14"/>
      <c r="G55" s="15"/>
      <c r="H55" s="15"/>
      <c r="I55" s="16"/>
      <c r="J55" s="17"/>
    </row>
    <row r="56" spans="1:10" ht="12">
      <c r="A56" s="102"/>
      <c r="B56" s="8" t="s">
        <v>18</v>
      </c>
      <c r="C56" s="9"/>
      <c r="D56" s="9"/>
      <c r="E56" s="9"/>
      <c r="F56" s="9">
        <v>89</v>
      </c>
      <c r="G56" s="10">
        <v>2</v>
      </c>
      <c r="H56" s="10"/>
      <c r="I56" s="11">
        <f>SUM(E56*10,F56*7,G56*5,H56*15)</f>
        <v>633</v>
      </c>
      <c r="J56" s="12"/>
    </row>
    <row r="57" spans="1:10" ht="12">
      <c r="A57" s="102"/>
      <c r="B57" s="8" t="s">
        <v>19</v>
      </c>
      <c r="C57" s="9"/>
      <c r="D57" s="9"/>
      <c r="E57" s="9"/>
      <c r="F57" s="9">
        <v>6</v>
      </c>
      <c r="G57" s="10"/>
      <c r="H57" s="10"/>
      <c r="I57" s="11">
        <f>SUM(E57*10,F57*7,G57*5,H57*15)</f>
        <v>42</v>
      </c>
      <c r="J57" s="12">
        <f>SUM(I56:I57)</f>
        <v>675</v>
      </c>
    </row>
    <row r="58" spans="1:10" ht="12">
      <c r="A58" s="102"/>
      <c r="B58" s="18" t="s">
        <v>20</v>
      </c>
      <c r="C58" s="19">
        <f aca="true" t="shared" si="6" ref="C58:I58">SUM(C50:C57)</f>
        <v>1704</v>
      </c>
      <c r="D58" s="19">
        <f t="shared" si="6"/>
        <v>190</v>
      </c>
      <c r="E58" s="19">
        <f t="shared" si="6"/>
        <v>0</v>
      </c>
      <c r="F58" s="19">
        <f t="shared" si="6"/>
        <v>95</v>
      </c>
      <c r="G58" s="19">
        <f t="shared" si="6"/>
        <v>2</v>
      </c>
      <c r="H58" s="19">
        <f t="shared" si="6"/>
        <v>0</v>
      </c>
      <c r="I58" s="19">
        <f t="shared" si="6"/>
        <v>10899</v>
      </c>
      <c r="J58" s="20">
        <f>SUM(J57,J54)</f>
        <v>10899</v>
      </c>
    </row>
    <row r="59" spans="1:10" ht="12">
      <c r="A59" s="102" t="s">
        <v>29</v>
      </c>
      <c r="B59" s="8" t="s">
        <v>14</v>
      </c>
      <c r="C59" s="9">
        <v>396</v>
      </c>
      <c r="D59" s="9">
        <v>64</v>
      </c>
      <c r="E59" s="9"/>
      <c r="F59" s="9"/>
      <c r="G59" s="10"/>
      <c r="H59" s="10"/>
      <c r="I59" s="11">
        <f>SUM(C59*6,D59*0,H59*15)</f>
        <v>2376</v>
      </c>
      <c r="J59" s="12"/>
    </row>
    <row r="60" spans="1:10" ht="12">
      <c r="A60" s="102"/>
      <c r="B60" s="8" t="s">
        <v>15</v>
      </c>
      <c r="C60" s="9">
        <v>549</v>
      </c>
      <c r="D60" s="9">
        <v>89</v>
      </c>
      <c r="E60" s="9"/>
      <c r="F60" s="9"/>
      <c r="G60" s="10"/>
      <c r="H60" s="10"/>
      <c r="I60" s="11">
        <f>SUM(C60*6,D60*0,H60*15)</f>
        <v>3294</v>
      </c>
      <c r="J60" s="12"/>
    </row>
    <row r="61" spans="1:10" ht="12">
      <c r="A61" s="102"/>
      <c r="B61" s="8" t="s">
        <v>16</v>
      </c>
      <c r="C61" s="9">
        <v>0</v>
      </c>
      <c r="D61" s="9">
        <v>0</v>
      </c>
      <c r="E61" s="9">
        <v>0</v>
      </c>
      <c r="F61" s="9"/>
      <c r="G61" s="10"/>
      <c r="H61" s="10"/>
      <c r="I61" s="11">
        <f>SUM(C61*6,D61*0,H61*15)</f>
        <v>0</v>
      </c>
      <c r="J61" s="12"/>
    </row>
    <row r="62" spans="1:10" ht="12">
      <c r="A62" s="102"/>
      <c r="B62" s="8">
        <v>920</v>
      </c>
      <c r="C62" s="9">
        <v>550</v>
      </c>
      <c r="D62" s="9">
        <v>31</v>
      </c>
      <c r="E62" s="9"/>
      <c r="F62" s="9"/>
      <c r="G62" s="10"/>
      <c r="H62" s="10"/>
      <c r="I62" s="11">
        <f>SUM(C62*6,D62*0,H62*15)</f>
        <v>3300</v>
      </c>
      <c r="J62" s="12"/>
    </row>
    <row r="63" spans="1:10" ht="12">
      <c r="A63" s="102"/>
      <c r="B63" s="8" t="s">
        <v>17</v>
      </c>
      <c r="C63" s="9">
        <v>165</v>
      </c>
      <c r="D63" s="9">
        <v>45</v>
      </c>
      <c r="E63" s="9"/>
      <c r="F63" s="9"/>
      <c r="G63" s="10"/>
      <c r="H63" s="10"/>
      <c r="I63" s="11">
        <f>SUM(C63*6,D63*0,H63*15)</f>
        <v>990</v>
      </c>
      <c r="J63" s="12">
        <f>SUM(I59:I63)</f>
        <v>9960</v>
      </c>
    </row>
    <row r="64" spans="1:10" ht="12">
      <c r="A64" s="102"/>
      <c r="B64" s="13"/>
      <c r="C64" s="14"/>
      <c r="D64" s="14"/>
      <c r="E64" s="14"/>
      <c r="F64" s="14"/>
      <c r="G64" s="15"/>
      <c r="H64" s="15"/>
      <c r="I64" s="16"/>
      <c r="J64" s="17"/>
    </row>
    <row r="65" spans="1:10" ht="12">
      <c r="A65" s="102"/>
      <c r="B65" s="8" t="s">
        <v>18</v>
      </c>
      <c r="C65" s="9"/>
      <c r="D65" s="9"/>
      <c r="E65" s="9"/>
      <c r="F65" s="9">
        <v>70</v>
      </c>
      <c r="G65" s="10">
        <v>1</v>
      </c>
      <c r="H65" s="10"/>
      <c r="I65" s="11">
        <f>SUM(E65*10,F65*7,G65*5,H65*15)</f>
        <v>495</v>
      </c>
      <c r="J65" s="12"/>
    </row>
    <row r="66" spans="1:10" ht="12">
      <c r="A66" s="102"/>
      <c r="B66" s="8" t="s">
        <v>19</v>
      </c>
      <c r="C66" s="9"/>
      <c r="D66" s="9"/>
      <c r="E66" s="9"/>
      <c r="F66" s="9">
        <v>56</v>
      </c>
      <c r="G66" s="10">
        <v>1</v>
      </c>
      <c r="H66" s="10"/>
      <c r="I66" s="11">
        <f>SUM(E66*10,F66*7,G66*5,H66*15)</f>
        <v>397</v>
      </c>
      <c r="J66" s="12">
        <f>SUM(I65:I66)</f>
        <v>892</v>
      </c>
    </row>
    <row r="67" spans="1:10" ht="12">
      <c r="A67" s="102"/>
      <c r="B67" s="18" t="s">
        <v>20</v>
      </c>
      <c r="C67" s="19">
        <f aca="true" t="shared" si="7" ref="C67:I67">SUM(C59:C66)</f>
        <v>1660</v>
      </c>
      <c r="D67" s="19">
        <f t="shared" si="7"/>
        <v>229</v>
      </c>
      <c r="E67" s="19">
        <f t="shared" si="7"/>
        <v>0</v>
      </c>
      <c r="F67" s="19">
        <f t="shared" si="7"/>
        <v>126</v>
      </c>
      <c r="G67" s="19">
        <f t="shared" si="7"/>
        <v>2</v>
      </c>
      <c r="H67" s="19">
        <f t="shared" si="7"/>
        <v>0</v>
      </c>
      <c r="I67" s="19">
        <f t="shared" si="7"/>
        <v>10852</v>
      </c>
      <c r="J67" s="20">
        <f>SUM(J66,J63)</f>
        <v>10852</v>
      </c>
    </row>
    <row r="68" spans="1:10" ht="12">
      <c r="A68" s="102" t="s">
        <v>30</v>
      </c>
      <c r="B68" s="8" t="s">
        <v>14</v>
      </c>
      <c r="C68" s="9">
        <v>222</v>
      </c>
      <c r="D68" s="9">
        <v>36</v>
      </c>
      <c r="E68" s="9"/>
      <c r="F68" s="9"/>
      <c r="G68" s="10"/>
      <c r="H68" s="10"/>
      <c r="I68" s="11">
        <f>SUM(C68*6,D68*0,H68*15)</f>
        <v>1332</v>
      </c>
      <c r="J68" s="12"/>
    </row>
    <row r="69" spans="1:10" ht="12">
      <c r="A69" s="102"/>
      <c r="B69" s="8" t="s">
        <v>15</v>
      </c>
      <c r="C69" s="9">
        <v>0</v>
      </c>
      <c r="D69" s="9">
        <v>0</v>
      </c>
      <c r="E69" s="9">
        <v>0</v>
      </c>
      <c r="F69" s="9"/>
      <c r="G69" s="10"/>
      <c r="H69" s="10"/>
      <c r="I69" s="11">
        <f>SUM(C69*6,D69*0,H69*15)</f>
        <v>0</v>
      </c>
      <c r="J69" s="12"/>
    </row>
    <row r="70" spans="1:10" ht="12">
      <c r="A70" s="102"/>
      <c r="B70" s="8" t="s">
        <v>16</v>
      </c>
      <c r="C70" s="9">
        <v>119</v>
      </c>
      <c r="D70" s="9">
        <v>4</v>
      </c>
      <c r="E70" s="9"/>
      <c r="F70" s="9"/>
      <c r="G70" s="10"/>
      <c r="H70" s="10"/>
      <c r="I70" s="11">
        <f>SUM(C70*6,D70*0,H70*15)</f>
        <v>714</v>
      </c>
      <c r="J70" s="12"/>
    </row>
    <row r="71" spans="1:10" ht="12">
      <c r="A71" s="102"/>
      <c r="B71" s="8">
        <v>920</v>
      </c>
      <c r="C71" s="9"/>
      <c r="D71" s="9"/>
      <c r="E71" s="9"/>
      <c r="F71" s="9"/>
      <c r="G71" s="10"/>
      <c r="H71" s="10"/>
      <c r="I71" s="11">
        <f>SUM(C71*6,D71*0,H71*15)</f>
        <v>0</v>
      </c>
      <c r="J71" s="12"/>
    </row>
    <row r="72" spans="1:10" ht="12">
      <c r="A72" s="102"/>
      <c r="B72" s="8" t="s">
        <v>17</v>
      </c>
      <c r="C72" s="9">
        <v>49</v>
      </c>
      <c r="D72" s="9">
        <v>11</v>
      </c>
      <c r="E72" s="9"/>
      <c r="F72" s="9"/>
      <c r="G72" s="10"/>
      <c r="H72" s="10"/>
      <c r="I72" s="11">
        <f>SUM(C72*6,D72*0,H72*15)</f>
        <v>294</v>
      </c>
      <c r="J72" s="12">
        <f>SUM(I68:I72)</f>
        <v>2340</v>
      </c>
    </row>
    <row r="73" spans="1:10" ht="12">
      <c r="A73" s="102"/>
      <c r="B73" s="13"/>
      <c r="C73" s="14"/>
      <c r="D73" s="14"/>
      <c r="E73" s="14"/>
      <c r="F73" s="14"/>
      <c r="G73" s="15"/>
      <c r="H73" s="15"/>
      <c r="I73" s="16"/>
      <c r="J73" s="17"/>
    </row>
    <row r="74" spans="1:10" ht="12">
      <c r="A74" s="102"/>
      <c r="B74" s="8" t="s">
        <v>18</v>
      </c>
      <c r="C74" s="9"/>
      <c r="D74" s="9"/>
      <c r="E74" s="9"/>
      <c r="F74" s="9">
        <v>83</v>
      </c>
      <c r="G74" s="10"/>
      <c r="H74" s="10"/>
      <c r="I74" s="11">
        <f>SUM(E74*10,F74*7,G74*5,H74*15)</f>
        <v>581</v>
      </c>
      <c r="J74" s="12"/>
    </row>
    <row r="75" spans="1:10" ht="12">
      <c r="A75" s="102"/>
      <c r="B75" s="8" t="s">
        <v>19</v>
      </c>
      <c r="C75" s="9"/>
      <c r="D75" s="9"/>
      <c r="E75" s="9"/>
      <c r="F75" s="9">
        <v>51</v>
      </c>
      <c r="G75" s="10"/>
      <c r="H75" s="10"/>
      <c r="I75" s="11">
        <f>SUM(E75*10,F75*7,G75*5,H75*15)</f>
        <v>357</v>
      </c>
      <c r="J75" s="12">
        <f>SUM(I74:I75)</f>
        <v>938</v>
      </c>
    </row>
    <row r="76" spans="1:10" ht="12">
      <c r="A76" s="102"/>
      <c r="B76" s="18" t="s">
        <v>20</v>
      </c>
      <c r="C76" s="19">
        <f aca="true" t="shared" si="8" ref="C76:I76">SUM(C68:C75)</f>
        <v>390</v>
      </c>
      <c r="D76" s="19">
        <f t="shared" si="8"/>
        <v>51</v>
      </c>
      <c r="E76" s="19">
        <f t="shared" si="8"/>
        <v>0</v>
      </c>
      <c r="F76" s="19">
        <f t="shared" si="8"/>
        <v>134</v>
      </c>
      <c r="G76" s="19">
        <f t="shared" si="8"/>
        <v>0</v>
      </c>
      <c r="H76" s="19">
        <f t="shared" si="8"/>
        <v>0</v>
      </c>
      <c r="I76" s="19">
        <f t="shared" si="8"/>
        <v>3278</v>
      </c>
      <c r="J76" s="20">
        <f>SUM(J75,J72)</f>
        <v>3278</v>
      </c>
    </row>
    <row r="77" spans="1:10" ht="12">
      <c r="A77" s="102" t="s">
        <v>31</v>
      </c>
      <c r="B77" s="8" t="s">
        <v>14</v>
      </c>
      <c r="C77" s="9">
        <v>290</v>
      </c>
      <c r="D77" s="9">
        <v>58</v>
      </c>
      <c r="E77" s="9"/>
      <c r="F77" s="9"/>
      <c r="G77" s="10"/>
      <c r="H77" s="10"/>
      <c r="I77" s="11">
        <f>SUM(C77*6,D77*0,H77*15)</f>
        <v>1740</v>
      </c>
      <c r="J77" s="12"/>
    </row>
    <row r="78" spans="1:10" ht="12">
      <c r="A78" s="102"/>
      <c r="B78" s="8" t="s">
        <v>15</v>
      </c>
      <c r="C78" s="9">
        <v>609</v>
      </c>
      <c r="D78" s="9">
        <v>127</v>
      </c>
      <c r="E78" s="9"/>
      <c r="F78" s="9"/>
      <c r="G78" s="10"/>
      <c r="H78" s="10"/>
      <c r="I78" s="11">
        <f>SUM(C78*6,D78*0,H78*15)</f>
        <v>3654</v>
      </c>
      <c r="J78" s="12"/>
    </row>
    <row r="79" spans="1:10" ht="12">
      <c r="A79" s="102"/>
      <c r="B79" s="8" t="s">
        <v>16</v>
      </c>
      <c r="C79" s="9"/>
      <c r="D79" s="9"/>
      <c r="E79" s="9"/>
      <c r="F79" s="9"/>
      <c r="G79" s="10"/>
      <c r="H79" s="10"/>
      <c r="I79" s="11">
        <f>SUM(C79*6,D79*0,H79*15)</f>
        <v>0</v>
      </c>
      <c r="J79" s="12"/>
    </row>
    <row r="80" spans="1:10" ht="12">
      <c r="A80" s="102"/>
      <c r="B80" s="8">
        <v>920</v>
      </c>
      <c r="C80" s="9">
        <v>357</v>
      </c>
      <c r="D80" s="9">
        <v>30</v>
      </c>
      <c r="E80" s="9"/>
      <c r="F80" s="9"/>
      <c r="G80" s="10"/>
      <c r="H80" s="10"/>
      <c r="I80" s="11">
        <f>SUM(C80*6,D80*0,H80*15)</f>
        <v>2142</v>
      </c>
      <c r="J80" s="12"/>
    </row>
    <row r="81" spans="1:10" ht="12">
      <c r="A81" s="102"/>
      <c r="B81" s="8" t="s">
        <v>17</v>
      </c>
      <c r="C81" s="9">
        <v>455</v>
      </c>
      <c r="D81" s="9">
        <v>73</v>
      </c>
      <c r="E81" s="9"/>
      <c r="F81" s="9"/>
      <c r="G81" s="10"/>
      <c r="H81" s="10"/>
      <c r="I81" s="11">
        <f>SUM(C81*6,D81*0,H81*15)</f>
        <v>2730</v>
      </c>
      <c r="J81" s="12">
        <f>SUM(I77:I81)</f>
        <v>10266</v>
      </c>
    </row>
    <row r="82" spans="1:10" ht="12">
      <c r="A82" s="102"/>
      <c r="B82" s="13"/>
      <c r="C82" s="14"/>
      <c r="D82" s="14"/>
      <c r="E82" s="14"/>
      <c r="F82" s="14"/>
      <c r="G82" s="15"/>
      <c r="H82" s="15"/>
      <c r="I82" s="16"/>
      <c r="J82" s="17"/>
    </row>
    <row r="83" spans="1:10" ht="12">
      <c r="A83" s="102"/>
      <c r="B83" s="8" t="s">
        <v>18</v>
      </c>
      <c r="C83" s="9"/>
      <c r="D83" s="9"/>
      <c r="E83" s="9"/>
      <c r="F83" s="9">
        <v>58</v>
      </c>
      <c r="G83" s="10">
        <v>1</v>
      </c>
      <c r="H83" s="10"/>
      <c r="I83" s="11">
        <f>SUM(E83*10,F83*7,G83*5,H83*15)</f>
        <v>411</v>
      </c>
      <c r="J83" s="12"/>
    </row>
    <row r="84" spans="1:10" ht="12">
      <c r="A84" s="102"/>
      <c r="B84" s="8" t="s">
        <v>19</v>
      </c>
      <c r="C84" s="9"/>
      <c r="D84" s="9"/>
      <c r="E84" s="9"/>
      <c r="F84" s="9">
        <v>114</v>
      </c>
      <c r="G84" s="10">
        <v>2</v>
      </c>
      <c r="H84" s="10"/>
      <c r="I84" s="11">
        <f>SUM(E84*10,F84*7,G84*5,H84*15)</f>
        <v>808</v>
      </c>
      <c r="J84" s="12">
        <f>SUM(I83:I84)</f>
        <v>1219</v>
      </c>
    </row>
    <row r="85" spans="1:10" ht="12">
      <c r="A85" s="102"/>
      <c r="B85" s="18" t="s">
        <v>20</v>
      </c>
      <c r="C85" s="19">
        <f aca="true" t="shared" si="9" ref="C85:I85">SUM(C77:C84)</f>
        <v>1711</v>
      </c>
      <c r="D85" s="19">
        <f t="shared" si="9"/>
        <v>288</v>
      </c>
      <c r="E85" s="19">
        <f t="shared" si="9"/>
        <v>0</v>
      </c>
      <c r="F85" s="19">
        <f t="shared" si="9"/>
        <v>172</v>
      </c>
      <c r="G85" s="19">
        <f t="shared" si="9"/>
        <v>3</v>
      </c>
      <c r="H85" s="19">
        <f t="shared" si="9"/>
        <v>0</v>
      </c>
      <c r="I85" s="19">
        <f t="shared" si="9"/>
        <v>11485</v>
      </c>
      <c r="J85" s="20">
        <f>SUM(J84,J81)</f>
        <v>11485</v>
      </c>
    </row>
    <row r="86" spans="1:10" ht="12">
      <c r="A86" s="103" t="s">
        <v>22</v>
      </c>
      <c r="B86" s="103">
        <v>920</v>
      </c>
      <c r="C86" s="21">
        <f aca="true" t="shared" si="10" ref="C86:J86">SUM(C85,C76,C67,C58,C49,C40,C31)</f>
        <v>12580</v>
      </c>
      <c r="D86" s="21">
        <f t="shared" si="10"/>
        <v>1559</v>
      </c>
      <c r="E86" s="21">
        <f t="shared" si="10"/>
        <v>0</v>
      </c>
      <c r="F86" s="21">
        <f t="shared" si="10"/>
        <v>988</v>
      </c>
      <c r="G86" s="21">
        <f t="shared" si="10"/>
        <v>14</v>
      </c>
      <c r="H86" s="21">
        <f t="shared" si="10"/>
        <v>0</v>
      </c>
      <c r="I86" s="21">
        <f t="shared" si="10"/>
        <v>82466</v>
      </c>
      <c r="J86" s="21">
        <f t="shared" si="10"/>
        <v>82466</v>
      </c>
    </row>
    <row r="87" spans="1:10" ht="12">
      <c r="A87" s="102" t="s">
        <v>32</v>
      </c>
      <c r="B87" s="8" t="s">
        <v>14</v>
      </c>
      <c r="C87" s="9">
        <v>274</v>
      </c>
      <c r="D87" s="9">
        <v>60</v>
      </c>
      <c r="E87" s="9"/>
      <c r="F87" s="9"/>
      <c r="G87" s="10"/>
      <c r="H87" s="10"/>
      <c r="I87" s="11">
        <f>SUM(C87*6,D87*0,H87*15)</f>
        <v>1644</v>
      </c>
      <c r="J87" s="12"/>
    </row>
    <row r="88" spans="1:10" ht="12">
      <c r="A88" s="102"/>
      <c r="B88" s="8" t="s">
        <v>15</v>
      </c>
      <c r="C88" s="9">
        <v>167</v>
      </c>
      <c r="D88" s="9">
        <v>17</v>
      </c>
      <c r="E88" s="9"/>
      <c r="F88" s="9"/>
      <c r="G88" s="10"/>
      <c r="H88" s="10"/>
      <c r="I88" s="11">
        <f>SUM(C88*6,D88*0,H88*15)</f>
        <v>1002</v>
      </c>
      <c r="J88" s="12"/>
    </row>
    <row r="89" spans="1:10" ht="12">
      <c r="A89" s="102"/>
      <c r="B89" s="8" t="s">
        <v>16</v>
      </c>
      <c r="C89" s="9">
        <v>78</v>
      </c>
      <c r="D89" s="9">
        <v>14</v>
      </c>
      <c r="E89" s="9"/>
      <c r="F89" s="9"/>
      <c r="G89" s="10"/>
      <c r="H89" s="10"/>
      <c r="I89" s="11">
        <f>SUM(C89*6,D89*0,H89*15)</f>
        <v>468</v>
      </c>
      <c r="J89" s="12"/>
    </row>
    <row r="90" spans="1:10" ht="12">
      <c r="A90" s="102"/>
      <c r="B90" s="8">
        <v>920</v>
      </c>
      <c r="C90" s="9">
        <v>231</v>
      </c>
      <c r="D90" s="9">
        <v>11</v>
      </c>
      <c r="E90" s="9"/>
      <c r="F90" s="9"/>
      <c r="G90" s="10"/>
      <c r="H90" s="10"/>
      <c r="I90" s="11">
        <f>SUM(C90*6,D90*0,H90*15)</f>
        <v>1386</v>
      </c>
      <c r="J90" s="12"/>
    </row>
    <row r="91" spans="1:10" ht="12">
      <c r="A91" s="102"/>
      <c r="B91" s="8" t="s">
        <v>17</v>
      </c>
      <c r="C91" s="9">
        <v>71</v>
      </c>
      <c r="D91" s="9">
        <v>13</v>
      </c>
      <c r="E91" s="9"/>
      <c r="F91" s="9"/>
      <c r="G91" s="10"/>
      <c r="H91" s="10"/>
      <c r="I91" s="11">
        <f>SUM(C91*6,D91*0,H91*15)</f>
        <v>426</v>
      </c>
      <c r="J91" s="12">
        <f>SUM(I87:I91)</f>
        <v>4926</v>
      </c>
    </row>
    <row r="92" spans="1:10" ht="12">
      <c r="A92" s="102"/>
      <c r="B92" s="13"/>
      <c r="C92" s="14"/>
      <c r="D92" s="14"/>
      <c r="E92" s="14"/>
      <c r="F92" s="14"/>
      <c r="G92" s="15"/>
      <c r="H92" s="15"/>
      <c r="I92" s="16"/>
      <c r="J92" s="17"/>
    </row>
    <row r="93" spans="1:10" ht="12">
      <c r="A93" s="102"/>
      <c r="B93" s="8" t="s">
        <v>18</v>
      </c>
      <c r="C93" s="9"/>
      <c r="D93" s="9"/>
      <c r="E93" s="9"/>
      <c r="F93" s="9">
        <v>52</v>
      </c>
      <c r="G93" s="10">
        <v>2</v>
      </c>
      <c r="H93" s="10"/>
      <c r="I93" s="11">
        <f>SUM(E93*10,F93*7,G93*5,H93*15)</f>
        <v>374</v>
      </c>
      <c r="J93" s="12"/>
    </row>
    <row r="94" spans="1:10" ht="12">
      <c r="A94" s="102"/>
      <c r="B94" s="8" t="s">
        <v>19</v>
      </c>
      <c r="C94" s="9"/>
      <c r="D94" s="9"/>
      <c r="E94" s="9"/>
      <c r="F94" s="9">
        <v>10</v>
      </c>
      <c r="G94" s="10"/>
      <c r="H94" s="10"/>
      <c r="I94" s="11">
        <f>SUM(E94*10,F94*7,G94*5,H94*15)</f>
        <v>70</v>
      </c>
      <c r="J94" s="12">
        <f>SUM(I93:I94)</f>
        <v>444</v>
      </c>
    </row>
    <row r="95" spans="1:10" ht="12">
      <c r="A95" s="102"/>
      <c r="B95" s="18" t="s">
        <v>20</v>
      </c>
      <c r="C95" s="19">
        <f aca="true" t="shared" si="11" ref="C95:I95">SUM(C87:C94)</f>
        <v>821</v>
      </c>
      <c r="D95" s="19">
        <f t="shared" si="11"/>
        <v>115</v>
      </c>
      <c r="E95" s="19">
        <f t="shared" si="11"/>
        <v>0</v>
      </c>
      <c r="F95" s="19">
        <f t="shared" si="11"/>
        <v>62</v>
      </c>
      <c r="G95" s="19">
        <f t="shared" si="11"/>
        <v>2</v>
      </c>
      <c r="H95" s="19">
        <f t="shared" si="11"/>
        <v>0</v>
      </c>
      <c r="I95" s="19">
        <f t="shared" si="11"/>
        <v>5370</v>
      </c>
      <c r="J95" s="20">
        <f>SUM(J94,J91)</f>
        <v>5370</v>
      </c>
    </row>
    <row r="96" spans="1:10" ht="12">
      <c r="A96" s="102" t="s">
        <v>33</v>
      </c>
      <c r="B96" s="8" t="s">
        <v>14</v>
      </c>
      <c r="C96" s="9">
        <v>203</v>
      </c>
      <c r="D96" s="9">
        <v>38</v>
      </c>
      <c r="E96" s="9"/>
      <c r="F96" s="9"/>
      <c r="G96" s="10"/>
      <c r="H96" s="10"/>
      <c r="I96" s="11">
        <f>SUM(C96*6,D96*0,H96*15)</f>
        <v>1218</v>
      </c>
      <c r="J96" s="12"/>
    </row>
    <row r="97" spans="1:10" ht="12">
      <c r="A97" s="102"/>
      <c r="B97" s="8" t="s">
        <v>15</v>
      </c>
      <c r="C97" s="9">
        <v>115</v>
      </c>
      <c r="D97" s="9">
        <v>38</v>
      </c>
      <c r="E97" s="9"/>
      <c r="F97" s="9"/>
      <c r="G97" s="10"/>
      <c r="H97" s="10"/>
      <c r="I97" s="11">
        <f>SUM(C97*6,D97*0,H97*15)</f>
        <v>690</v>
      </c>
      <c r="J97" s="12"/>
    </row>
    <row r="98" spans="1:10" ht="12">
      <c r="A98" s="102"/>
      <c r="B98" s="8" t="s">
        <v>16</v>
      </c>
      <c r="C98" s="9">
        <v>154</v>
      </c>
      <c r="D98" s="9">
        <v>47</v>
      </c>
      <c r="E98" s="9"/>
      <c r="F98" s="9"/>
      <c r="G98" s="10"/>
      <c r="H98" s="10"/>
      <c r="I98" s="11">
        <f>SUM(C98*6,D98*0,H98*15)</f>
        <v>924</v>
      </c>
      <c r="J98" s="12"/>
    </row>
    <row r="99" spans="1:10" ht="12">
      <c r="A99" s="102"/>
      <c r="B99" s="8">
        <v>920</v>
      </c>
      <c r="C99" s="9">
        <v>212</v>
      </c>
      <c r="D99" s="9">
        <v>11</v>
      </c>
      <c r="E99" s="9"/>
      <c r="F99" s="9"/>
      <c r="G99" s="10"/>
      <c r="H99" s="10"/>
      <c r="I99" s="11">
        <f>SUM(C99*6,D99*0,H99*15)</f>
        <v>1272</v>
      </c>
      <c r="J99" s="12"/>
    </row>
    <row r="100" spans="1:10" ht="12">
      <c r="A100" s="102"/>
      <c r="B100" s="8" t="s">
        <v>17</v>
      </c>
      <c r="C100" s="9">
        <v>93</v>
      </c>
      <c r="D100" s="9">
        <v>36</v>
      </c>
      <c r="E100" s="9"/>
      <c r="F100" s="9"/>
      <c r="G100" s="10"/>
      <c r="H100" s="10"/>
      <c r="I100" s="11">
        <f>SUM(C100*6,D100*0,H100*15)</f>
        <v>558</v>
      </c>
      <c r="J100" s="12">
        <f>SUM(I96:I100)</f>
        <v>4662</v>
      </c>
    </row>
    <row r="101" spans="1:10" ht="12">
      <c r="A101" s="102"/>
      <c r="B101" s="13"/>
      <c r="C101" s="14"/>
      <c r="D101" s="14"/>
      <c r="E101" s="14"/>
      <c r="F101" s="14"/>
      <c r="G101" s="15"/>
      <c r="H101" s="15"/>
      <c r="I101" s="16"/>
      <c r="J101" s="17"/>
    </row>
    <row r="102" spans="1:10" ht="12">
      <c r="A102" s="102"/>
      <c r="B102" s="8" t="s">
        <v>18</v>
      </c>
      <c r="C102" s="9"/>
      <c r="D102" s="9"/>
      <c r="E102" s="9"/>
      <c r="F102" s="9">
        <v>25</v>
      </c>
      <c r="G102" s="10"/>
      <c r="H102" s="10"/>
      <c r="I102" s="11">
        <f>SUM(E102*10,F102*7,G102*5,H102*15)</f>
        <v>175</v>
      </c>
      <c r="J102" s="12"/>
    </row>
    <row r="103" spans="1:10" ht="12">
      <c r="A103" s="102"/>
      <c r="B103" s="8" t="s">
        <v>19</v>
      </c>
      <c r="C103" s="9"/>
      <c r="D103" s="9"/>
      <c r="E103" s="9"/>
      <c r="F103" s="9">
        <v>29</v>
      </c>
      <c r="G103" s="10"/>
      <c r="H103" s="10"/>
      <c r="I103" s="11">
        <f>SUM(E103*10,F103*7,G103*5,H103*15)</f>
        <v>203</v>
      </c>
      <c r="J103" s="12">
        <f>SUM(I102:I103)</f>
        <v>378</v>
      </c>
    </row>
    <row r="104" spans="1:10" ht="12">
      <c r="A104" s="102"/>
      <c r="B104" s="18" t="s">
        <v>20</v>
      </c>
      <c r="C104" s="19">
        <f aca="true" t="shared" si="12" ref="C104:I104">SUM(C96:C103)</f>
        <v>777</v>
      </c>
      <c r="D104" s="19">
        <f t="shared" si="12"/>
        <v>170</v>
      </c>
      <c r="E104" s="19">
        <f t="shared" si="12"/>
        <v>0</v>
      </c>
      <c r="F104" s="19">
        <f t="shared" si="12"/>
        <v>54</v>
      </c>
      <c r="G104" s="19">
        <f t="shared" si="12"/>
        <v>0</v>
      </c>
      <c r="H104" s="19">
        <f t="shared" si="12"/>
        <v>0</v>
      </c>
      <c r="I104" s="19">
        <f t="shared" si="12"/>
        <v>5040</v>
      </c>
      <c r="J104" s="20">
        <f>SUM(J103,J100)</f>
        <v>5040</v>
      </c>
    </row>
    <row r="105" spans="1:10" ht="12">
      <c r="A105" s="102" t="s">
        <v>34</v>
      </c>
      <c r="B105" s="8" t="s">
        <v>14</v>
      </c>
      <c r="C105" s="9">
        <v>166</v>
      </c>
      <c r="D105" s="9">
        <v>14</v>
      </c>
      <c r="E105" s="9"/>
      <c r="F105" s="9"/>
      <c r="G105" s="10"/>
      <c r="H105" s="10"/>
      <c r="I105" s="11">
        <f>SUM(C105*6,D105*0,H105*15)</f>
        <v>996</v>
      </c>
      <c r="J105" s="12"/>
    </row>
    <row r="106" spans="1:10" ht="12">
      <c r="A106" s="102"/>
      <c r="B106" s="8" t="s">
        <v>15</v>
      </c>
      <c r="C106" s="9">
        <v>125</v>
      </c>
      <c r="D106" s="9">
        <v>33</v>
      </c>
      <c r="E106" s="9"/>
      <c r="F106" s="9"/>
      <c r="G106" s="10"/>
      <c r="H106" s="10"/>
      <c r="I106" s="11">
        <f>SUM(C106*6,D106*0,H106*15)</f>
        <v>750</v>
      </c>
      <c r="J106" s="12"/>
    </row>
    <row r="107" spans="1:10" ht="12">
      <c r="A107" s="102"/>
      <c r="B107" s="8" t="s">
        <v>16</v>
      </c>
      <c r="C107" s="9">
        <v>202</v>
      </c>
      <c r="D107" s="9">
        <v>22</v>
      </c>
      <c r="E107" s="9"/>
      <c r="F107" s="9"/>
      <c r="G107" s="10"/>
      <c r="H107" s="10"/>
      <c r="I107" s="11">
        <f>SUM(C107*6,D107*0,H107*15)</f>
        <v>1212</v>
      </c>
      <c r="J107" s="12"/>
    </row>
    <row r="108" spans="1:10" ht="12">
      <c r="A108" s="102"/>
      <c r="B108" s="8">
        <v>920</v>
      </c>
      <c r="C108" s="9">
        <v>268</v>
      </c>
      <c r="D108" s="9">
        <v>15</v>
      </c>
      <c r="E108" s="9"/>
      <c r="F108" s="9"/>
      <c r="G108" s="10"/>
      <c r="H108" s="10"/>
      <c r="I108" s="11">
        <f>SUM(C108*6,D108*0,H108*15)</f>
        <v>1608</v>
      </c>
      <c r="J108" s="12"/>
    </row>
    <row r="109" spans="1:10" ht="12">
      <c r="A109" s="102"/>
      <c r="B109" s="8" t="s">
        <v>17</v>
      </c>
      <c r="C109" s="9">
        <v>103</v>
      </c>
      <c r="D109" s="9">
        <v>54</v>
      </c>
      <c r="E109" s="9"/>
      <c r="F109" s="9"/>
      <c r="G109" s="10"/>
      <c r="H109" s="10"/>
      <c r="I109" s="11">
        <f>SUM(C109*6,D109*0,H109*15)</f>
        <v>618</v>
      </c>
      <c r="J109" s="12">
        <f>SUM(I105:I109)</f>
        <v>5184</v>
      </c>
    </row>
    <row r="110" spans="1:10" ht="12">
      <c r="A110" s="102"/>
      <c r="B110" s="13"/>
      <c r="C110" s="14"/>
      <c r="D110" s="14"/>
      <c r="E110" s="14"/>
      <c r="F110" s="14"/>
      <c r="G110" s="15"/>
      <c r="H110" s="15"/>
      <c r="I110" s="16"/>
      <c r="J110" s="17"/>
    </row>
    <row r="111" spans="1:10" ht="12">
      <c r="A111" s="102"/>
      <c r="B111" s="8" t="s">
        <v>18</v>
      </c>
      <c r="C111" s="9"/>
      <c r="D111" s="9"/>
      <c r="E111" s="9"/>
      <c r="F111" s="9">
        <v>49</v>
      </c>
      <c r="G111" s="10"/>
      <c r="H111" s="10"/>
      <c r="I111" s="11">
        <f>SUM(E111*10,F111*7,G111*5,H111*15)</f>
        <v>343</v>
      </c>
      <c r="J111" s="12"/>
    </row>
    <row r="112" spans="1:10" ht="12">
      <c r="A112" s="102"/>
      <c r="B112" s="8" t="s">
        <v>19</v>
      </c>
      <c r="C112" s="9"/>
      <c r="D112" s="9"/>
      <c r="E112" s="9"/>
      <c r="F112" s="9">
        <v>29</v>
      </c>
      <c r="G112" s="10">
        <v>3</v>
      </c>
      <c r="H112" s="10"/>
      <c r="I112" s="11">
        <f>SUM(E112*10,F112*7,G112*5,H112*15)</f>
        <v>218</v>
      </c>
      <c r="J112" s="12">
        <f>SUM(I111:I112)</f>
        <v>561</v>
      </c>
    </row>
    <row r="113" spans="1:10" ht="12">
      <c r="A113" s="102"/>
      <c r="B113" s="18" t="s">
        <v>20</v>
      </c>
      <c r="C113" s="19">
        <f aca="true" t="shared" si="13" ref="C113:I113">SUM(C105:C112)</f>
        <v>864</v>
      </c>
      <c r="D113" s="19">
        <f t="shared" si="13"/>
        <v>138</v>
      </c>
      <c r="E113" s="19">
        <f t="shared" si="13"/>
        <v>0</v>
      </c>
      <c r="F113" s="19">
        <f t="shared" si="13"/>
        <v>78</v>
      </c>
      <c r="G113" s="19">
        <f t="shared" si="13"/>
        <v>3</v>
      </c>
      <c r="H113" s="19">
        <f t="shared" si="13"/>
        <v>0</v>
      </c>
      <c r="I113" s="19">
        <f t="shared" si="13"/>
        <v>5745</v>
      </c>
      <c r="J113" s="20">
        <f>SUM(J112,J109)</f>
        <v>5745</v>
      </c>
    </row>
    <row r="114" spans="1:10" ht="12">
      <c r="A114" s="102" t="s">
        <v>35</v>
      </c>
      <c r="B114" s="8" t="s">
        <v>14</v>
      </c>
      <c r="C114" s="9">
        <v>234</v>
      </c>
      <c r="D114" s="9">
        <v>35</v>
      </c>
      <c r="E114" s="9"/>
      <c r="F114" s="9"/>
      <c r="G114" s="10"/>
      <c r="H114" s="10"/>
      <c r="I114" s="11">
        <f>SUM(C114*6,D114*0,H114*15)</f>
        <v>1404</v>
      </c>
      <c r="J114" s="12"/>
    </row>
    <row r="115" spans="1:10" ht="12">
      <c r="A115" s="102"/>
      <c r="B115" s="8" t="s">
        <v>15</v>
      </c>
      <c r="C115" s="9">
        <v>132</v>
      </c>
      <c r="D115" s="9">
        <v>22</v>
      </c>
      <c r="E115" s="9"/>
      <c r="F115" s="9"/>
      <c r="G115" s="10"/>
      <c r="H115" s="10"/>
      <c r="I115" s="11">
        <f>SUM(C115*6,D115*0,H115*15)</f>
        <v>792</v>
      </c>
      <c r="J115" s="12"/>
    </row>
    <row r="116" spans="1:10" ht="12">
      <c r="A116" s="102"/>
      <c r="B116" s="8" t="s">
        <v>16</v>
      </c>
      <c r="C116" s="9">
        <v>239</v>
      </c>
      <c r="D116" s="9">
        <v>61</v>
      </c>
      <c r="E116" s="9"/>
      <c r="F116" s="9"/>
      <c r="G116" s="10"/>
      <c r="H116" s="10"/>
      <c r="I116" s="11">
        <f>SUM(C116*6,D116*0,H116*15)</f>
        <v>1434</v>
      </c>
      <c r="J116" s="12"/>
    </row>
    <row r="117" spans="1:10" ht="12">
      <c r="A117" s="102"/>
      <c r="B117" s="8">
        <v>920</v>
      </c>
      <c r="C117" s="9">
        <v>274</v>
      </c>
      <c r="D117" s="9">
        <v>19</v>
      </c>
      <c r="E117" s="9"/>
      <c r="F117" s="9"/>
      <c r="G117" s="10"/>
      <c r="H117" s="10"/>
      <c r="I117" s="11">
        <f>SUM(C117*6,D117*0,H117*15)</f>
        <v>1644</v>
      </c>
      <c r="J117" s="12"/>
    </row>
    <row r="118" spans="1:10" ht="12">
      <c r="A118" s="102"/>
      <c r="B118" s="8" t="s">
        <v>17</v>
      </c>
      <c r="C118" s="9">
        <v>116</v>
      </c>
      <c r="D118" s="9">
        <v>45</v>
      </c>
      <c r="E118" s="9"/>
      <c r="F118" s="9"/>
      <c r="G118" s="10"/>
      <c r="H118" s="10"/>
      <c r="I118" s="11">
        <f>SUM(C118*6,D118*0,H118*15)</f>
        <v>696</v>
      </c>
      <c r="J118" s="12">
        <f>SUM(I114:I118)</f>
        <v>5970</v>
      </c>
    </row>
    <row r="119" spans="1:10" ht="12">
      <c r="A119" s="102"/>
      <c r="B119" s="13"/>
      <c r="C119" s="14"/>
      <c r="D119" s="14"/>
      <c r="E119" s="14"/>
      <c r="F119" s="14"/>
      <c r="G119" s="15"/>
      <c r="H119" s="15"/>
      <c r="I119" s="16"/>
      <c r="J119" s="17"/>
    </row>
    <row r="120" spans="1:10" ht="12">
      <c r="A120" s="102"/>
      <c r="B120" s="8" t="s">
        <v>18</v>
      </c>
      <c r="C120" s="9"/>
      <c r="D120" s="9"/>
      <c r="E120" s="9"/>
      <c r="F120" s="9">
        <v>33</v>
      </c>
      <c r="G120" s="10">
        <v>2</v>
      </c>
      <c r="H120" s="10"/>
      <c r="I120" s="11">
        <f>SUM(E120*10,F120*7,G120*5,H120*15)</f>
        <v>241</v>
      </c>
      <c r="J120" s="12"/>
    </row>
    <row r="121" spans="1:10" ht="12">
      <c r="A121" s="102"/>
      <c r="B121" s="8" t="s">
        <v>19</v>
      </c>
      <c r="C121" s="9"/>
      <c r="D121" s="9"/>
      <c r="E121" s="9"/>
      <c r="F121" s="9">
        <v>68</v>
      </c>
      <c r="G121" s="10">
        <v>1</v>
      </c>
      <c r="H121" s="10"/>
      <c r="I121" s="11">
        <f>SUM(E121*10,F121*7,G121*5,H121*15)</f>
        <v>481</v>
      </c>
      <c r="J121" s="12">
        <f>SUM(I120:I121)</f>
        <v>722</v>
      </c>
    </row>
    <row r="122" spans="1:10" ht="12">
      <c r="A122" s="102"/>
      <c r="B122" s="18" t="s">
        <v>20</v>
      </c>
      <c r="C122" s="19">
        <f aca="true" t="shared" si="14" ref="C122:I122">SUM(C114:C121)</f>
        <v>995</v>
      </c>
      <c r="D122" s="19">
        <f t="shared" si="14"/>
        <v>182</v>
      </c>
      <c r="E122" s="19">
        <f t="shared" si="14"/>
        <v>0</v>
      </c>
      <c r="F122" s="19">
        <f t="shared" si="14"/>
        <v>101</v>
      </c>
      <c r="G122" s="19">
        <f t="shared" si="14"/>
        <v>3</v>
      </c>
      <c r="H122" s="19">
        <f t="shared" si="14"/>
        <v>0</v>
      </c>
      <c r="I122" s="19">
        <f t="shared" si="14"/>
        <v>6692</v>
      </c>
      <c r="J122" s="20">
        <f>SUM(J121,J118)</f>
        <v>6692</v>
      </c>
    </row>
    <row r="123" spans="1:10" ht="12">
      <c r="A123" s="102" t="s">
        <v>36</v>
      </c>
      <c r="B123" s="8" t="s">
        <v>14</v>
      </c>
      <c r="C123" s="9">
        <v>312</v>
      </c>
      <c r="D123" s="9">
        <v>58</v>
      </c>
      <c r="E123" s="9"/>
      <c r="F123" s="9"/>
      <c r="G123" s="10"/>
      <c r="H123" s="10"/>
      <c r="I123" s="11">
        <f>SUM(C123*6,D123*0,H123*15)</f>
        <v>1872</v>
      </c>
      <c r="J123" s="12"/>
    </row>
    <row r="124" spans="1:10" ht="12">
      <c r="A124" s="102"/>
      <c r="B124" s="8" t="s">
        <v>15</v>
      </c>
      <c r="C124" s="9">
        <v>425</v>
      </c>
      <c r="D124" s="9">
        <v>57</v>
      </c>
      <c r="E124" s="9"/>
      <c r="F124" s="9"/>
      <c r="G124" s="10"/>
      <c r="H124" s="10"/>
      <c r="I124" s="11">
        <f>SUM(C124*6,D124*0,H124*15)</f>
        <v>2550</v>
      </c>
      <c r="J124" s="12"/>
    </row>
    <row r="125" spans="1:11" ht="12">
      <c r="A125" s="102"/>
      <c r="B125" s="8" t="s">
        <v>16</v>
      </c>
      <c r="C125" s="9">
        <v>0</v>
      </c>
      <c r="D125" s="9">
        <v>0</v>
      </c>
      <c r="E125" s="9">
        <v>0</v>
      </c>
      <c r="F125" s="9"/>
      <c r="G125" s="10"/>
      <c r="H125" s="10"/>
      <c r="I125" s="11">
        <f>SUM(C125*6,D125*0,H125*15)</f>
        <v>0</v>
      </c>
      <c r="J125" s="12"/>
      <c r="K125">
        <f>I125-J125</f>
        <v>0</v>
      </c>
    </row>
    <row r="126" spans="1:10" ht="12">
      <c r="A126" s="102"/>
      <c r="B126" s="8">
        <v>920</v>
      </c>
      <c r="C126" s="9"/>
      <c r="D126" s="9"/>
      <c r="E126" s="9"/>
      <c r="F126" s="9"/>
      <c r="G126" s="10"/>
      <c r="H126" s="10"/>
      <c r="I126" s="11">
        <f>SUM(C126*6,D126*0,H126*15)</f>
        <v>0</v>
      </c>
      <c r="J126" s="12"/>
    </row>
    <row r="127" spans="1:10" ht="12">
      <c r="A127" s="102"/>
      <c r="B127" s="8" t="s">
        <v>17</v>
      </c>
      <c r="C127" s="9">
        <v>107</v>
      </c>
      <c r="D127" s="9">
        <v>56</v>
      </c>
      <c r="E127" s="9"/>
      <c r="F127" s="9"/>
      <c r="G127" s="10"/>
      <c r="H127" s="10"/>
      <c r="I127" s="11">
        <f>SUM(C127*6,D127*0,H127*15)</f>
        <v>642</v>
      </c>
      <c r="J127" s="12">
        <f>SUM(I123:I127)</f>
        <v>5064</v>
      </c>
    </row>
    <row r="128" spans="1:10" ht="12">
      <c r="A128" s="102"/>
      <c r="B128" s="13"/>
      <c r="C128" s="14"/>
      <c r="D128" s="14"/>
      <c r="E128" s="14"/>
      <c r="F128" s="14"/>
      <c r="G128" s="15"/>
      <c r="H128" s="15"/>
      <c r="I128" s="16"/>
      <c r="J128" s="17"/>
    </row>
    <row r="129" spans="1:10" ht="12">
      <c r="A129" s="102"/>
      <c r="B129" s="8" t="s">
        <v>18</v>
      </c>
      <c r="C129" s="9"/>
      <c r="D129" s="9"/>
      <c r="E129" s="9"/>
      <c r="F129" s="9">
        <v>39</v>
      </c>
      <c r="G129" s="10"/>
      <c r="H129" s="10"/>
      <c r="I129" s="11">
        <f>SUM(E129*10,F129*7,G129*5,H129*15)</f>
        <v>273</v>
      </c>
      <c r="J129" s="12"/>
    </row>
    <row r="130" spans="1:10" ht="12">
      <c r="A130" s="102"/>
      <c r="B130" s="8" t="s">
        <v>19</v>
      </c>
      <c r="C130" s="9"/>
      <c r="D130" s="9"/>
      <c r="E130" s="9"/>
      <c r="F130" s="9">
        <v>37</v>
      </c>
      <c r="G130" s="10">
        <v>2</v>
      </c>
      <c r="H130" s="10"/>
      <c r="I130" s="11">
        <f>SUM(E130*10,F130*7,G130*5,H130*15)</f>
        <v>269</v>
      </c>
      <c r="J130" s="12">
        <f>SUM(I129:I130)</f>
        <v>542</v>
      </c>
    </row>
    <row r="131" spans="1:10" ht="12">
      <c r="A131" s="102"/>
      <c r="B131" s="18" t="s">
        <v>20</v>
      </c>
      <c r="C131" s="19">
        <f aca="true" t="shared" si="15" ref="C131:I131">SUM(C123:C130)</f>
        <v>844</v>
      </c>
      <c r="D131" s="19">
        <f t="shared" si="15"/>
        <v>171</v>
      </c>
      <c r="E131" s="19">
        <f t="shared" si="15"/>
        <v>0</v>
      </c>
      <c r="F131" s="19">
        <f t="shared" si="15"/>
        <v>76</v>
      </c>
      <c r="G131" s="19">
        <f t="shared" si="15"/>
        <v>2</v>
      </c>
      <c r="H131" s="19">
        <f t="shared" si="15"/>
        <v>0</v>
      </c>
      <c r="I131" s="19">
        <f t="shared" si="15"/>
        <v>5606</v>
      </c>
      <c r="J131" s="20">
        <f>SUM(J130,J127)</f>
        <v>5606</v>
      </c>
    </row>
    <row r="132" spans="1:10" ht="12">
      <c r="A132" s="102" t="s">
        <v>37</v>
      </c>
      <c r="B132" s="8" t="s">
        <v>14</v>
      </c>
      <c r="C132" s="9">
        <v>779</v>
      </c>
      <c r="D132" s="9">
        <v>104</v>
      </c>
      <c r="E132" s="9"/>
      <c r="F132" s="9"/>
      <c r="G132" s="10"/>
      <c r="H132" s="10"/>
      <c r="I132" s="11">
        <f>SUM(C132*6,D132*0,H132*15)</f>
        <v>4674</v>
      </c>
      <c r="J132" s="12"/>
    </row>
    <row r="133" spans="1:10" ht="12">
      <c r="A133" s="102"/>
      <c r="B133" s="8" t="s">
        <v>15</v>
      </c>
      <c r="C133" s="9">
        <v>774</v>
      </c>
      <c r="D133" s="9"/>
      <c r="E133" s="9"/>
      <c r="F133" s="9"/>
      <c r="G133" s="10"/>
      <c r="H133" s="10"/>
      <c r="I133" s="11">
        <f>SUM(C133*6,D133*0,H133*15)</f>
        <v>4644</v>
      </c>
      <c r="J133" s="12"/>
    </row>
    <row r="134" spans="1:10" ht="12">
      <c r="A134" s="102"/>
      <c r="B134" s="8" t="s">
        <v>16</v>
      </c>
      <c r="C134" s="9">
        <v>494</v>
      </c>
      <c r="D134" s="9">
        <v>108</v>
      </c>
      <c r="E134" s="9"/>
      <c r="F134" s="9"/>
      <c r="G134" s="10"/>
      <c r="H134" s="10"/>
      <c r="I134" s="11">
        <f>SUM(C134*6,D134*0,H134*15)</f>
        <v>2964</v>
      </c>
      <c r="J134" s="12"/>
    </row>
    <row r="135" spans="1:10" ht="12">
      <c r="A135" s="102"/>
      <c r="B135" s="8">
        <v>920</v>
      </c>
      <c r="C135" s="9">
        <v>810</v>
      </c>
      <c r="D135" s="9">
        <v>67</v>
      </c>
      <c r="E135" s="9"/>
      <c r="F135" s="9"/>
      <c r="G135" s="10"/>
      <c r="H135" s="10"/>
      <c r="I135" s="11">
        <f>SUM(C135*6,D135*0,H135*15)</f>
        <v>4860</v>
      </c>
      <c r="J135" s="12"/>
    </row>
    <row r="136" spans="1:10" ht="12">
      <c r="A136" s="102"/>
      <c r="B136" s="8" t="s">
        <v>17</v>
      </c>
      <c r="C136" s="9">
        <v>273</v>
      </c>
      <c r="D136" s="9">
        <v>82</v>
      </c>
      <c r="E136" s="9"/>
      <c r="F136" s="9"/>
      <c r="G136" s="10"/>
      <c r="H136" s="10"/>
      <c r="I136" s="11">
        <f>SUM(C136*6,D136*0,H136*15)</f>
        <v>1638</v>
      </c>
      <c r="J136" s="12">
        <f>SUM(I132:I136)</f>
        <v>18780</v>
      </c>
    </row>
    <row r="137" spans="1:10" ht="12">
      <c r="A137" s="102"/>
      <c r="B137" s="13"/>
      <c r="C137" s="14"/>
      <c r="D137" s="14"/>
      <c r="E137" s="14"/>
      <c r="F137" s="14"/>
      <c r="G137" s="15"/>
      <c r="H137" s="15"/>
      <c r="I137" s="16"/>
      <c r="J137" s="17"/>
    </row>
    <row r="138" spans="1:10" ht="12">
      <c r="A138" s="102"/>
      <c r="B138" s="8" t="s">
        <v>18</v>
      </c>
      <c r="C138" s="9"/>
      <c r="D138" s="9"/>
      <c r="E138" s="9"/>
      <c r="F138" s="9">
        <v>166</v>
      </c>
      <c r="G138" s="10">
        <v>3</v>
      </c>
      <c r="H138" s="10"/>
      <c r="I138" s="11">
        <f>SUM(E138*10,F138*7,G138*5,H138*15)</f>
        <v>1177</v>
      </c>
      <c r="J138" s="12"/>
    </row>
    <row r="139" spans="1:10" ht="12">
      <c r="A139" s="102"/>
      <c r="B139" s="8" t="s">
        <v>19</v>
      </c>
      <c r="C139" s="9"/>
      <c r="D139" s="9"/>
      <c r="E139" s="9"/>
      <c r="F139" s="9">
        <v>92</v>
      </c>
      <c r="G139" s="10"/>
      <c r="H139" s="10"/>
      <c r="I139" s="11">
        <f>SUM(E139*10,F139*7,G139*5,H139*15)</f>
        <v>644</v>
      </c>
      <c r="J139" s="12">
        <f>SUM(I138:I139)</f>
        <v>1821</v>
      </c>
    </row>
    <row r="140" spans="1:10" ht="12">
      <c r="A140" s="102"/>
      <c r="B140" s="18" t="s">
        <v>20</v>
      </c>
      <c r="C140" s="19">
        <f aca="true" t="shared" si="16" ref="C140:I140">SUM(C132:C139)</f>
        <v>3130</v>
      </c>
      <c r="D140" s="19">
        <f t="shared" si="16"/>
        <v>361</v>
      </c>
      <c r="E140" s="19">
        <f t="shared" si="16"/>
        <v>0</v>
      </c>
      <c r="F140" s="19">
        <f t="shared" si="16"/>
        <v>258</v>
      </c>
      <c r="G140" s="19">
        <f t="shared" si="16"/>
        <v>3</v>
      </c>
      <c r="H140" s="19">
        <f t="shared" si="16"/>
        <v>0</v>
      </c>
      <c r="I140" s="19">
        <f t="shared" si="16"/>
        <v>20601</v>
      </c>
      <c r="J140" s="20">
        <f>SUM(J139,J136)</f>
        <v>20601</v>
      </c>
    </row>
    <row r="141" spans="1:10" ht="12">
      <c r="A141" s="102" t="s">
        <v>38</v>
      </c>
      <c r="B141" s="8" t="s">
        <v>14</v>
      </c>
      <c r="C141" s="9">
        <v>872</v>
      </c>
      <c r="D141" s="9">
        <v>63</v>
      </c>
      <c r="E141" s="9"/>
      <c r="F141" s="9"/>
      <c r="G141" s="10"/>
      <c r="H141" s="10"/>
      <c r="I141" s="11">
        <f>SUM(C141*6,D141*0,H141*15)</f>
        <v>5232</v>
      </c>
      <c r="J141" s="12"/>
    </row>
    <row r="142" spans="1:10" ht="12">
      <c r="A142" s="102"/>
      <c r="B142" s="8" t="s">
        <v>15</v>
      </c>
      <c r="C142" s="9">
        <v>1089</v>
      </c>
      <c r="D142" s="9">
        <v>24</v>
      </c>
      <c r="E142" s="9"/>
      <c r="F142" s="9"/>
      <c r="G142" s="10"/>
      <c r="H142" s="10"/>
      <c r="I142" s="11">
        <f>SUM(C142*6,D142*0,H142*15)</f>
        <v>6534</v>
      </c>
      <c r="J142" s="12"/>
    </row>
    <row r="143" spans="1:10" ht="12">
      <c r="A143" s="102"/>
      <c r="B143" s="8" t="s">
        <v>16</v>
      </c>
      <c r="C143" s="9">
        <v>707</v>
      </c>
      <c r="D143" s="9">
        <v>108</v>
      </c>
      <c r="E143" s="9"/>
      <c r="F143" s="9"/>
      <c r="G143" s="10"/>
      <c r="H143" s="10"/>
      <c r="I143" s="11">
        <f>SUM(C143*6,D143*0,H143*15)</f>
        <v>4242</v>
      </c>
      <c r="J143" s="12"/>
    </row>
    <row r="144" spans="1:10" ht="12">
      <c r="A144" s="102"/>
      <c r="B144" s="8">
        <v>920</v>
      </c>
      <c r="C144" s="9"/>
      <c r="D144" s="9">
        <v>649</v>
      </c>
      <c r="E144" s="9"/>
      <c r="F144" s="9"/>
      <c r="G144" s="10"/>
      <c r="H144" s="10"/>
      <c r="I144" s="11">
        <f>SUM(C144*6,D144*0,H144*15)</f>
        <v>0</v>
      </c>
      <c r="J144" s="12"/>
    </row>
    <row r="145" spans="1:10" ht="12">
      <c r="A145" s="102"/>
      <c r="B145" s="8" t="s">
        <v>17</v>
      </c>
      <c r="C145" s="9">
        <v>441</v>
      </c>
      <c r="D145" s="9">
        <v>82</v>
      </c>
      <c r="E145" s="9"/>
      <c r="F145" s="9"/>
      <c r="G145" s="10"/>
      <c r="H145" s="10"/>
      <c r="I145" s="11">
        <f>SUM(C145*6,D145*0,H145*15)</f>
        <v>2646</v>
      </c>
      <c r="J145" s="12">
        <f>SUM(I141:I145)</f>
        <v>18654</v>
      </c>
    </row>
    <row r="146" spans="1:10" ht="12">
      <c r="A146" s="102"/>
      <c r="B146" s="13"/>
      <c r="C146" s="14"/>
      <c r="D146" s="14"/>
      <c r="E146" s="14"/>
      <c r="F146" s="14"/>
      <c r="G146" s="15"/>
      <c r="H146" s="15"/>
      <c r="I146" s="16"/>
      <c r="J146" s="17"/>
    </row>
    <row r="147" spans="1:10" ht="12">
      <c r="A147" s="102"/>
      <c r="B147" s="8" t="s">
        <v>18</v>
      </c>
      <c r="C147" s="9"/>
      <c r="D147" s="9"/>
      <c r="E147" s="9"/>
      <c r="F147" s="9">
        <v>242</v>
      </c>
      <c r="G147" s="10">
        <v>1</v>
      </c>
      <c r="H147" s="10"/>
      <c r="I147" s="11">
        <f>SUM(E147*10,F147*7,G147*5,H147*15)</f>
        <v>1699</v>
      </c>
      <c r="J147" s="12"/>
    </row>
    <row r="148" spans="1:10" ht="12">
      <c r="A148" s="102"/>
      <c r="B148" s="8" t="s">
        <v>19</v>
      </c>
      <c r="C148" s="9"/>
      <c r="D148" s="9"/>
      <c r="E148" s="9"/>
      <c r="F148" s="9"/>
      <c r="G148" s="10">
        <v>8</v>
      </c>
      <c r="H148" s="10"/>
      <c r="I148" s="11">
        <f>SUM(E148*10,F148*7,G148*5,H148*15)</f>
        <v>40</v>
      </c>
      <c r="J148" s="12">
        <f>SUM(I147:I148)</f>
        <v>1739</v>
      </c>
    </row>
    <row r="149" spans="1:10" ht="12">
      <c r="A149" s="102"/>
      <c r="B149" s="18" t="s">
        <v>20</v>
      </c>
      <c r="C149" s="19">
        <f aca="true" t="shared" si="17" ref="C149:I149">SUM(C141:C148)</f>
        <v>3109</v>
      </c>
      <c r="D149" s="19">
        <f t="shared" si="17"/>
        <v>926</v>
      </c>
      <c r="E149" s="19">
        <f t="shared" si="17"/>
        <v>0</v>
      </c>
      <c r="F149" s="19">
        <f t="shared" si="17"/>
        <v>242</v>
      </c>
      <c r="G149" s="19">
        <f t="shared" si="17"/>
        <v>9</v>
      </c>
      <c r="H149" s="19">
        <f t="shared" si="17"/>
        <v>0</v>
      </c>
      <c r="I149" s="19">
        <f t="shared" si="17"/>
        <v>20393</v>
      </c>
      <c r="J149" s="20">
        <f>SUM(J148,J145)</f>
        <v>20393</v>
      </c>
    </row>
    <row r="150" spans="1:10" ht="12">
      <c r="A150" s="103" t="s">
        <v>22</v>
      </c>
      <c r="B150" s="103">
        <v>920</v>
      </c>
      <c r="C150" s="21">
        <f aca="true" t="shared" si="18" ref="C150:J150">SUM(C149,C140,C131,C122,C113,C104,C95)</f>
        <v>10540</v>
      </c>
      <c r="D150" s="21">
        <f t="shared" si="18"/>
        <v>2063</v>
      </c>
      <c r="E150" s="21">
        <f t="shared" si="18"/>
        <v>0</v>
      </c>
      <c r="F150" s="21">
        <f t="shared" si="18"/>
        <v>871</v>
      </c>
      <c r="G150" s="21">
        <f t="shared" si="18"/>
        <v>22</v>
      </c>
      <c r="H150" s="21">
        <f t="shared" si="18"/>
        <v>0</v>
      </c>
      <c r="I150" s="21">
        <f t="shared" si="18"/>
        <v>69447</v>
      </c>
      <c r="J150" s="21">
        <f t="shared" si="18"/>
        <v>69447</v>
      </c>
    </row>
    <row r="151" spans="1:10" ht="12">
      <c r="A151" s="102" t="s">
        <v>39</v>
      </c>
      <c r="B151" s="8" t="s">
        <v>14</v>
      </c>
      <c r="C151" s="9"/>
      <c r="D151" s="9"/>
      <c r="E151" s="9"/>
      <c r="F151" s="9"/>
      <c r="G151" s="10"/>
      <c r="H151" s="10"/>
      <c r="I151" s="11">
        <f>SUM(C151*6,D151*0,H151*15)</f>
        <v>0</v>
      </c>
      <c r="J151" s="12"/>
    </row>
    <row r="152" spans="1:10" ht="12">
      <c r="A152" s="102"/>
      <c r="B152" s="8" t="s">
        <v>15</v>
      </c>
      <c r="C152" s="9"/>
      <c r="D152" s="9"/>
      <c r="E152" s="9"/>
      <c r="F152" s="9"/>
      <c r="G152" s="10"/>
      <c r="H152" s="10"/>
      <c r="I152" s="11">
        <f>SUM(C152*6,D152*0,H152*15)</f>
        <v>0</v>
      </c>
      <c r="J152" s="12"/>
    </row>
    <row r="153" spans="1:10" ht="12">
      <c r="A153" s="102"/>
      <c r="B153" s="8" t="s">
        <v>16</v>
      </c>
      <c r="C153" s="9">
        <v>81</v>
      </c>
      <c r="D153" s="9"/>
      <c r="E153" s="9"/>
      <c r="F153" s="9"/>
      <c r="G153" s="10"/>
      <c r="H153" s="10"/>
      <c r="I153" s="11">
        <f>SUM(C153*6,D153*0,H153*15)</f>
        <v>486</v>
      </c>
      <c r="J153" s="12"/>
    </row>
    <row r="154" spans="1:10" ht="12">
      <c r="A154" s="102"/>
      <c r="B154" s="8">
        <v>920</v>
      </c>
      <c r="C154" s="9">
        <v>303</v>
      </c>
      <c r="D154" s="9"/>
      <c r="E154" s="9"/>
      <c r="F154" s="9"/>
      <c r="G154" s="10"/>
      <c r="H154" s="10"/>
      <c r="I154" s="11">
        <f>SUM(C154*6,D154*0,H154*15)</f>
        <v>1818</v>
      </c>
      <c r="J154" s="12"/>
    </row>
    <row r="155" spans="1:10" ht="12">
      <c r="A155" s="102"/>
      <c r="B155" s="8" t="s">
        <v>17</v>
      </c>
      <c r="C155" s="9">
        <v>81</v>
      </c>
      <c r="D155" s="9">
        <v>28</v>
      </c>
      <c r="E155" s="9"/>
      <c r="F155" s="9"/>
      <c r="G155" s="10"/>
      <c r="H155" s="10"/>
      <c r="I155" s="11">
        <f>SUM(C155*6,D155*0,H155*15)</f>
        <v>486</v>
      </c>
      <c r="J155" s="12">
        <f>SUM(I151:I155)</f>
        <v>2790</v>
      </c>
    </row>
    <row r="156" spans="1:10" ht="12">
      <c r="A156" s="102"/>
      <c r="B156" s="13"/>
      <c r="C156" s="14"/>
      <c r="D156" s="14"/>
      <c r="E156" s="14"/>
      <c r="F156" s="14"/>
      <c r="G156" s="15"/>
      <c r="H156" s="15"/>
      <c r="I156" s="16"/>
      <c r="J156" s="17"/>
    </row>
    <row r="157" spans="1:10" ht="12">
      <c r="A157" s="102"/>
      <c r="B157" s="8" t="s">
        <v>18</v>
      </c>
      <c r="C157" s="9"/>
      <c r="D157" s="9"/>
      <c r="E157" s="9"/>
      <c r="F157" s="9">
        <v>7</v>
      </c>
      <c r="G157" s="10"/>
      <c r="H157" s="10"/>
      <c r="I157" s="11">
        <f>SUM(E157*10,F157*7,G157*5,H157*15)</f>
        <v>49</v>
      </c>
      <c r="J157" s="12"/>
    </row>
    <row r="158" spans="1:10" ht="12">
      <c r="A158" s="102"/>
      <c r="B158" s="8" t="s">
        <v>19</v>
      </c>
      <c r="C158" s="9"/>
      <c r="D158" s="9"/>
      <c r="E158" s="9"/>
      <c r="F158" s="9"/>
      <c r="G158" s="10"/>
      <c r="H158" s="10"/>
      <c r="I158" s="11">
        <f>SUM(E158*10,F158*7,G158*5,H158*15)</f>
        <v>0</v>
      </c>
      <c r="J158" s="12">
        <f>SUM(I157:I158)</f>
        <v>49</v>
      </c>
    </row>
    <row r="159" spans="1:10" ht="12">
      <c r="A159" s="102"/>
      <c r="B159" s="18" t="s">
        <v>20</v>
      </c>
      <c r="C159" s="19">
        <f aca="true" t="shared" si="19" ref="C159:I159">SUM(C151:C158)</f>
        <v>465</v>
      </c>
      <c r="D159" s="19">
        <f t="shared" si="19"/>
        <v>28</v>
      </c>
      <c r="E159" s="19">
        <f t="shared" si="19"/>
        <v>0</v>
      </c>
      <c r="F159" s="19">
        <f t="shared" si="19"/>
        <v>7</v>
      </c>
      <c r="G159" s="19">
        <f t="shared" si="19"/>
        <v>0</v>
      </c>
      <c r="H159" s="19">
        <f t="shared" si="19"/>
        <v>0</v>
      </c>
      <c r="I159" s="19">
        <f t="shared" si="19"/>
        <v>2839</v>
      </c>
      <c r="J159" s="20">
        <f>SUM(J158,J155)</f>
        <v>2839</v>
      </c>
    </row>
    <row r="160" spans="1:10" ht="12">
      <c r="A160" s="102" t="s">
        <v>40</v>
      </c>
      <c r="B160" s="8" t="s">
        <v>14</v>
      </c>
      <c r="C160" s="9">
        <v>6</v>
      </c>
      <c r="D160" s="9"/>
      <c r="E160" s="9"/>
      <c r="F160" s="9"/>
      <c r="G160" s="10"/>
      <c r="H160" s="10"/>
      <c r="I160" s="11">
        <f>SUM(C160*6,D160*0,H160*15)</f>
        <v>36</v>
      </c>
      <c r="J160" s="12"/>
    </row>
    <row r="161" spans="1:10" ht="12">
      <c r="A161" s="102"/>
      <c r="B161" s="8" t="s">
        <v>15</v>
      </c>
      <c r="C161" s="9">
        <v>345</v>
      </c>
      <c r="D161" s="9">
        <v>59</v>
      </c>
      <c r="E161" s="9"/>
      <c r="F161" s="9"/>
      <c r="G161" s="10"/>
      <c r="H161" s="10"/>
      <c r="I161" s="11">
        <f>SUM(C161*6,D161*0,H161*15)</f>
        <v>2070</v>
      </c>
      <c r="J161" s="12"/>
    </row>
    <row r="162" spans="1:10" ht="12">
      <c r="A162" s="102"/>
      <c r="B162" s="8" t="s">
        <v>16</v>
      </c>
      <c r="C162" s="9">
        <v>253</v>
      </c>
      <c r="D162" s="9">
        <v>83</v>
      </c>
      <c r="E162" s="9"/>
      <c r="F162" s="9"/>
      <c r="G162" s="10"/>
      <c r="H162" s="10"/>
      <c r="I162" s="11">
        <f>SUM(C162*6,D162*0,H162*15)</f>
        <v>1518</v>
      </c>
      <c r="J162" s="12"/>
    </row>
    <row r="163" spans="1:10" ht="12">
      <c r="A163" s="102"/>
      <c r="B163" s="8">
        <v>920</v>
      </c>
      <c r="C163" s="9">
        <v>303</v>
      </c>
      <c r="D163" s="9">
        <v>21</v>
      </c>
      <c r="E163" s="9"/>
      <c r="F163" s="9"/>
      <c r="G163" s="10"/>
      <c r="H163" s="10"/>
      <c r="I163" s="11">
        <f>SUM(C163*6,D163*0,H163*15)</f>
        <v>1818</v>
      </c>
      <c r="J163" s="12"/>
    </row>
    <row r="164" spans="1:10" ht="12">
      <c r="A164" s="102"/>
      <c r="B164" s="8" t="s">
        <v>17</v>
      </c>
      <c r="C164" s="9">
        <v>99</v>
      </c>
      <c r="D164" s="9">
        <v>61</v>
      </c>
      <c r="E164" s="9"/>
      <c r="F164" s="9"/>
      <c r="G164" s="10"/>
      <c r="H164" s="10"/>
      <c r="I164" s="11">
        <f>SUM(C164*6,D164*0,H164*15)</f>
        <v>594</v>
      </c>
      <c r="J164" s="12">
        <f>SUM(I160:I164)</f>
        <v>6036</v>
      </c>
    </row>
    <row r="165" spans="1:10" ht="12">
      <c r="A165" s="102"/>
      <c r="B165" s="13"/>
      <c r="C165" s="14"/>
      <c r="D165" s="14"/>
      <c r="E165" s="14"/>
      <c r="F165" s="14"/>
      <c r="G165" s="15"/>
      <c r="H165" s="15"/>
      <c r="I165" s="16"/>
      <c r="J165" s="17"/>
    </row>
    <row r="166" spans="1:10" ht="12">
      <c r="A166" s="102"/>
      <c r="B166" s="8" t="s">
        <v>18</v>
      </c>
      <c r="C166" s="9"/>
      <c r="D166" s="9"/>
      <c r="E166" s="9"/>
      <c r="F166" s="9">
        <v>38</v>
      </c>
      <c r="G166" s="10"/>
      <c r="H166" s="10"/>
      <c r="I166" s="11">
        <f>SUM(E166*10,F166*7,G166*5,H166*15)</f>
        <v>266</v>
      </c>
      <c r="J166" s="12"/>
    </row>
    <row r="167" spans="1:10" ht="12">
      <c r="A167" s="102"/>
      <c r="B167" s="8" t="s">
        <v>19</v>
      </c>
      <c r="C167" s="9"/>
      <c r="D167" s="9"/>
      <c r="E167" s="9"/>
      <c r="F167" s="9">
        <v>29</v>
      </c>
      <c r="G167" s="10">
        <v>4</v>
      </c>
      <c r="H167" s="10"/>
      <c r="I167" s="11">
        <f>SUM(E167*10,F167*7,G167*5,H167*15)</f>
        <v>223</v>
      </c>
      <c r="J167" s="12">
        <f>SUM(I166:I167)</f>
        <v>489</v>
      </c>
    </row>
    <row r="168" spans="1:10" ht="12">
      <c r="A168" s="102"/>
      <c r="B168" s="18" t="s">
        <v>20</v>
      </c>
      <c r="C168" s="19">
        <f aca="true" t="shared" si="20" ref="C168:I168">SUM(C160:C167)</f>
        <v>1006</v>
      </c>
      <c r="D168" s="19">
        <f t="shared" si="20"/>
        <v>224</v>
      </c>
      <c r="E168" s="19">
        <f t="shared" si="20"/>
        <v>0</v>
      </c>
      <c r="F168" s="19">
        <f t="shared" si="20"/>
        <v>67</v>
      </c>
      <c r="G168" s="19">
        <f t="shared" si="20"/>
        <v>4</v>
      </c>
      <c r="H168" s="19">
        <f t="shared" si="20"/>
        <v>0</v>
      </c>
      <c r="I168" s="19">
        <f t="shared" si="20"/>
        <v>6525</v>
      </c>
      <c r="J168" s="20">
        <f>SUM(J167,J164)</f>
        <v>6525</v>
      </c>
    </row>
    <row r="169" spans="1:10" ht="12">
      <c r="A169" s="102" t="s">
        <v>41</v>
      </c>
      <c r="B169" s="8" t="s">
        <v>14</v>
      </c>
      <c r="C169" s="9">
        <v>205</v>
      </c>
      <c r="D169" s="9">
        <v>32</v>
      </c>
      <c r="E169" s="9"/>
      <c r="F169" s="9"/>
      <c r="G169" s="10"/>
      <c r="H169" s="10"/>
      <c r="I169" s="11">
        <f>SUM(C169*6,D169*0,H169*15)</f>
        <v>1230</v>
      </c>
      <c r="J169" s="12"/>
    </row>
    <row r="170" spans="1:10" ht="12">
      <c r="A170" s="102"/>
      <c r="B170" s="8" t="s">
        <v>15</v>
      </c>
      <c r="C170" s="9">
        <v>206</v>
      </c>
      <c r="D170" s="9">
        <v>47</v>
      </c>
      <c r="E170" s="9"/>
      <c r="F170" s="9"/>
      <c r="G170" s="10"/>
      <c r="H170" s="10"/>
      <c r="I170" s="11">
        <f>SUM(C170*6,D170*0,H170*15)</f>
        <v>1236</v>
      </c>
      <c r="J170" s="12"/>
    </row>
    <row r="171" spans="1:10" ht="12">
      <c r="A171" s="102"/>
      <c r="B171" s="8" t="s">
        <v>16</v>
      </c>
      <c r="C171" s="9">
        <v>55</v>
      </c>
      <c r="D171" s="9">
        <v>13</v>
      </c>
      <c r="E171" s="9"/>
      <c r="F171" s="9"/>
      <c r="G171" s="10"/>
      <c r="H171" s="10"/>
      <c r="I171" s="11">
        <f>SUM(C171*6,D171*0,H171*15)</f>
        <v>330</v>
      </c>
      <c r="J171" s="12"/>
    </row>
    <row r="172" spans="1:10" ht="12">
      <c r="A172" s="102"/>
      <c r="B172" s="8">
        <v>920</v>
      </c>
      <c r="C172" s="9">
        <v>302</v>
      </c>
      <c r="D172" s="9">
        <v>23</v>
      </c>
      <c r="E172" s="9"/>
      <c r="F172" s="9"/>
      <c r="G172" s="10"/>
      <c r="H172" s="10"/>
      <c r="I172" s="11">
        <f>SUM(C172*6,D172*0,H172*15)</f>
        <v>1812</v>
      </c>
      <c r="J172" s="12"/>
    </row>
    <row r="173" spans="1:10" ht="12">
      <c r="A173" s="102"/>
      <c r="B173" s="8" t="s">
        <v>17</v>
      </c>
      <c r="C173" s="9">
        <v>80</v>
      </c>
      <c r="D173" s="9">
        <v>31</v>
      </c>
      <c r="E173" s="9"/>
      <c r="F173" s="9"/>
      <c r="G173" s="10"/>
      <c r="H173" s="10"/>
      <c r="I173" s="11">
        <f>SUM(C173*6,D173*0,H173*15)</f>
        <v>480</v>
      </c>
      <c r="J173" s="12">
        <f>SUM(I169:I173)</f>
        <v>5088</v>
      </c>
    </row>
    <row r="174" spans="1:10" ht="12">
      <c r="A174" s="102"/>
      <c r="B174" s="13"/>
      <c r="C174" s="14"/>
      <c r="D174" s="14"/>
      <c r="E174" s="14"/>
      <c r="F174" s="14"/>
      <c r="G174" s="15"/>
      <c r="H174" s="15"/>
      <c r="I174" s="16"/>
      <c r="J174" s="17"/>
    </row>
    <row r="175" spans="1:10" ht="12">
      <c r="A175" s="102"/>
      <c r="B175" s="8" t="s">
        <v>18</v>
      </c>
      <c r="C175" s="9"/>
      <c r="D175" s="9"/>
      <c r="E175" s="9"/>
      <c r="F175" s="9">
        <v>26</v>
      </c>
      <c r="G175" s="10">
        <v>1</v>
      </c>
      <c r="H175" s="10"/>
      <c r="I175" s="11">
        <f>SUM(E175*10,F175*7,G175*5,H175*15)</f>
        <v>187</v>
      </c>
      <c r="J175" s="12"/>
    </row>
    <row r="176" spans="1:10" ht="12">
      <c r="A176" s="102"/>
      <c r="B176" s="8" t="s">
        <v>19</v>
      </c>
      <c r="C176" s="9"/>
      <c r="D176" s="9"/>
      <c r="E176" s="9"/>
      <c r="F176" s="9">
        <v>40</v>
      </c>
      <c r="G176" s="10">
        <v>1</v>
      </c>
      <c r="H176" s="10"/>
      <c r="I176" s="11">
        <f>SUM(E176*10,F176*7,G176*5,H176*15)</f>
        <v>285</v>
      </c>
      <c r="J176" s="12">
        <f>SUM(I175:I176)</f>
        <v>472</v>
      </c>
    </row>
    <row r="177" spans="1:10" ht="12">
      <c r="A177" s="102"/>
      <c r="B177" s="18" t="s">
        <v>20</v>
      </c>
      <c r="C177" s="19">
        <f aca="true" t="shared" si="21" ref="C177:I177">SUM(C169:C176)</f>
        <v>848</v>
      </c>
      <c r="D177" s="19">
        <f t="shared" si="21"/>
        <v>146</v>
      </c>
      <c r="E177" s="19">
        <f t="shared" si="21"/>
        <v>0</v>
      </c>
      <c r="F177" s="19">
        <f t="shared" si="21"/>
        <v>66</v>
      </c>
      <c r="G177" s="19">
        <f t="shared" si="21"/>
        <v>2</v>
      </c>
      <c r="H177" s="19">
        <f t="shared" si="21"/>
        <v>0</v>
      </c>
      <c r="I177" s="19">
        <f t="shared" si="21"/>
        <v>5560</v>
      </c>
      <c r="J177" s="20">
        <f>SUM(J176,J173)</f>
        <v>5560</v>
      </c>
    </row>
    <row r="178" spans="1:10" ht="12">
      <c r="A178" s="102" t="s">
        <v>42</v>
      </c>
      <c r="B178" s="8" t="s">
        <v>14</v>
      </c>
      <c r="C178" s="9">
        <v>220</v>
      </c>
      <c r="D178" s="9">
        <v>39</v>
      </c>
      <c r="E178" s="9"/>
      <c r="F178" s="9"/>
      <c r="G178" s="10"/>
      <c r="H178" s="10"/>
      <c r="I178" s="11">
        <f>SUM(C178*6,D178*0,H178*15)</f>
        <v>1320</v>
      </c>
      <c r="J178" s="12"/>
    </row>
    <row r="179" spans="1:10" ht="12">
      <c r="A179" s="102"/>
      <c r="B179" s="8" t="s">
        <v>15</v>
      </c>
      <c r="C179" s="9">
        <v>221</v>
      </c>
      <c r="D179" s="9">
        <v>53</v>
      </c>
      <c r="E179" s="9"/>
      <c r="F179" s="9"/>
      <c r="G179" s="10"/>
      <c r="H179" s="10"/>
      <c r="I179" s="11">
        <f>SUM(C179*6,D179*0,H179*15)</f>
        <v>1326</v>
      </c>
      <c r="J179" s="12"/>
    </row>
    <row r="180" spans="1:10" ht="12">
      <c r="A180" s="102"/>
      <c r="B180" s="8" t="s">
        <v>16</v>
      </c>
      <c r="C180" s="9">
        <v>74</v>
      </c>
      <c r="D180" s="9">
        <v>25</v>
      </c>
      <c r="E180" s="9"/>
      <c r="F180" s="9"/>
      <c r="G180" s="10"/>
      <c r="H180" s="10"/>
      <c r="I180" s="11">
        <f>SUM(C180*6,D180*0,H180*15)</f>
        <v>444</v>
      </c>
      <c r="J180" s="12"/>
    </row>
    <row r="181" spans="1:10" ht="12">
      <c r="A181" s="102"/>
      <c r="B181" s="8">
        <v>920</v>
      </c>
      <c r="C181" s="9">
        <v>316</v>
      </c>
      <c r="D181" s="9">
        <v>9</v>
      </c>
      <c r="E181" s="9"/>
      <c r="F181" s="9"/>
      <c r="G181" s="10"/>
      <c r="H181" s="10"/>
      <c r="I181" s="11">
        <f>SUM(C181*6,D181*0,H181*15)</f>
        <v>1896</v>
      </c>
      <c r="J181" s="12"/>
    </row>
    <row r="182" spans="1:10" ht="12">
      <c r="A182" s="102"/>
      <c r="B182" s="8" t="s">
        <v>17</v>
      </c>
      <c r="C182" s="9">
        <v>109</v>
      </c>
      <c r="D182" s="9">
        <v>64</v>
      </c>
      <c r="E182" s="9"/>
      <c r="F182" s="9"/>
      <c r="G182" s="10"/>
      <c r="H182" s="10"/>
      <c r="I182" s="11">
        <f>SUM(C182*6,D182*0,H182*15)</f>
        <v>654</v>
      </c>
      <c r="J182" s="12">
        <f>SUM(I178:I182)</f>
        <v>5640</v>
      </c>
    </row>
    <row r="183" spans="1:10" ht="12">
      <c r="A183" s="102"/>
      <c r="B183" s="13"/>
      <c r="C183" s="14"/>
      <c r="D183" s="14"/>
      <c r="E183" s="14"/>
      <c r="F183" s="14"/>
      <c r="G183" s="15"/>
      <c r="H183" s="15"/>
      <c r="I183" s="16"/>
      <c r="J183" s="17"/>
    </row>
    <row r="184" spans="1:10" ht="12">
      <c r="A184" s="102"/>
      <c r="B184" s="8" t="s">
        <v>18</v>
      </c>
      <c r="C184" s="9"/>
      <c r="D184" s="9"/>
      <c r="E184" s="9"/>
      <c r="F184" s="9"/>
      <c r="G184" s="10">
        <v>1</v>
      </c>
      <c r="H184" s="10"/>
      <c r="I184" s="11">
        <f>SUM(E184*10,F184*7,G184*5,H184*15)</f>
        <v>5</v>
      </c>
      <c r="J184" s="12"/>
    </row>
    <row r="185" spans="1:10" ht="12">
      <c r="A185" s="102"/>
      <c r="B185" s="8" t="s">
        <v>19</v>
      </c>
      <c r="C185" s="9"/>
      <c r="D185" s="9"/>
      <c r="E185" s="9"/>
      <c r="F185" s="9">
        <v>79</v>
      </c>
      <c r="G185" s="10">
        <v>1</v>
      </c>
      <c r="H185" s="10"/>
      <c r="I185" s="11">
        <f>SUM(E185*10,F185*7,G185*5,H185*15)</f>
        <v>558</v>
      </c>
      <c r="J185" s="12">
        <f>SUM(I184:I185)</f>
        <v>563</v>
      </c>
    </row>
    <row r="186" spans="1:10" ht="12">
      <c r="A186" s="102"/>
      <c r="B186" s="18" t="s">
        <v>20</v>
      </c>
      <c r="C186" s="19">
        <f aca="true" t="shared" si="22" ref="C186:I186">SUM(C178:C185)</f>
        <v>940</v>
      </c>
      <c r="D186" s="19">
        <f t="shared" si="22"/>
        <v>190</v>
      </c>
      <c r="E186" s="19">
        <f t="shared" si="22"/>
        <v>0</v>
      </c>
      <c r="F186" s="19">
        <f t="shared" si="22"/>
        <v>79</v>
      </c>
      <c r="G186" s="19">
        <f t="shared" si="22"/>
        <v>2</v>
      </c>
      <c r="H186" s="19">
        <f t="shared" si="22"/>
        <v>0</v>
      </c>
      <c r="I186" s="19">
        <f t="shared" si="22"/>
        <v>6203</v>
      </c>
      <c r="J186" s="20">
        <f>SUM(J185,J182)</f>
        <v>6203</v>
      </c>
    </row>
    <row r="187" spans="1:10" ht="12">
      <c r="A187" s="102" t="s">
        <v>43</v>
      </c>
      <c r="B187" s="8" t="s">
        <v>14</v>
      </c>
      <c r="C187" s="9"/>
      <c r="D187" s="9"/>
      <c r="E187" s="9"/>
      <c r="F187" s="9"/>
      <c r="G187" s="10"/>
      <c r="H187" s="10"/>
      <c r="I187" s="11">
        <f>SUM(C187*6,D187*0,H187*15)</f>
        <v>0</v>
      </c>
      <c r="J187" s="12"/>
    </row>
    <row r="188" spans="1:10" ht="12">
      <c r="A188" s="102"/>
      <c r="B188" s="8" t="s">
        <v>15</v>
      </c>
      <c r="C188" s="9">
        <v>304</v>
      </c>
      <c r="D188" s="9">
        <v>47</v>
      </c>
      <c r="E188" s="9"/>
      <c r="F188" s="9"/>
      <c r="G188" s="10"/>
      <c r="H188" s="10"/>
      <c r="I188" s="11">
        <f>SUM(C188*6,D188*0,H188*15)</f>
        <v>1824</v>
      </c>
      <c r="J188" s="12"/>
    </row>
    <row r="189" spans="1:10" ht="12">
      <c r="A189" s="102"/>
      <c r="B189" s="8" t="s">
        <v>16</v>
      </c>
      <c r="C189" s="9">
        <v>40</v>
      </c>
      <c r="D189" s="9">
        <v>16</v>
      </c>
      <c r="E189" s="9"/>
      <c r="F189" s="9"/>
      <c r="G189" s="10"/>
      <c r="H189" s="10"/>
      <c r="I189" s="11">
        <f>SUM(C189*6,D189*0,H189*15)</f>
        <v>240</v>
      </c>
      <c r="J189" s="12"/>
    </row>
    <row r="190" spans="1:10" ht="12">
      <c r="A190" s="102"/>
      <c r="B190" s="8">
        <v>920</v>
      </c>
      <c r="C190" s="9">
        <v>347</v>
      </c>
      <c r="D190" s="9">
        <v>38</v>
      </c>
      <c r="E190" s="9"/>
      <c r="F190" s="9"/>
      <c r="G190" s="10"/>
      <c r="H190" s="10"/>
      <c r="I190" s="11">
        <f>SUM(C190*6,D190*0,H190*15)</f>
        <v>2082</v>
      </c>
      <c r="J190" s="12"/>
    </row>
    <row r="191" spans="1:10" ht="12">
      <c r="A191" s="102"/>
      <c r="B191" s="8" t="s">
        <v>17</v>
      </c>
      <c r="C191" s="9">
        <v>120</v>
      </c>
      <c r="D191" s="9">
        <v>0</v>
      </c>
      <c r="E191" s="9"/>
      <c r="F191" s="9"/>
      <c r="G191" s="10"/>
      <c r="H191" s="10"/>
      <c r="I191" s="11">
        <f>SUM(C191*6,D191*0,H191*15)</f>
        <v>720</v>
      </c>
      <c r="J191" s="12">
        <f>SUM(I187:I191)</f>
        <v>4866</v>
      </c>
    </row>
    <row r="192" spans="1:10" ht="12">
      <c r="A192" s="102"/>
      <c r="B192" s="13"/>
      <c r="C192" s="14"/>
      <c r="D192" s="14"/>
      <c r="E192" s="14"/>
      <c r="F192" s="14"/>
      <c r="G192" s="15"/>
      <c r="H192" s="15"/>
      <c r="I192" s="16"/>
      <c r="J192" s="17"/>
    </row>
    <row r="193" spans="1:10" ht="12">
      <c r="A193" s="102"/>
      <c r="B193" s="8" t="s">
        <v>18</v>
      </c>
      <c r="C193" s="9"/>
      <c r="D193" s="9"/>
      <c r="E193" s="9"/>
      <c r="F193" s="9">
        <v>32</v>
      </c>
      <c r="G193" s="10"/>
      <c r="H193" s="10"/>
      <c r="I193" s="11">
        <f>SUM(E193*10,F193*7,G193*5,H193*15)</f>
        <v>224</v>
      </c>
      <c r="J193" s="12"/>
    </row>
    <row r="194" spans="1:10" ht="12">
      <c r="A194" s="102"/>
      <c r="B194" s="8" t="s">
        <v>19</v>
      </c>
      <c r="C194" s="9"/>
      <c r="D194" s="9"/>
      <c r="E194" s="9"/>
      <c r="F194" s="9"/>
      <c r="G194" s="10"/>
      <c r="H194" s="10"/>
      <c r="I194" s="11">
        <f>SUM(E194*10,F194*7,G194*5,H194*15)</f>
        <v>0</v>
      </c>
      <c r="J194" s="12">
        <f>SUM(I193:I194)</f>
        <v>224</v>
      </c>
    </row>
    <row r="195" spans="1:10" ht="12">
      <c r="A195" s="102"/>
      <c r="B195" s="18" t="s">
        <v>20</v>
      </c>
      <c r="C195" s="19">
        <f aca="true" t="shared" si="23" ref="C195:I195">SUM(C187:C194)</f>
        <v>811</v>
      </c>
      <c r="D195" s="19">
        <f t="shared" si="23"/>
        <v>101</v>
      </c>
      <c r="E195" s="19">
        <f t="shared" si="23"/>
        <v>0</v>
      </c>
      <c r="F195" s="19">
        <f t="shared" si="23"/>
        <v>32</v>
      </c>
      <c r="G195" s="19">
        <f t="shared" si="23"/>
        <v>0</v>
      </c>
      <c r="H195" s="19">
        <f t="shared" si="23"/>
        <v>0</v>
      </c>
      <c r="I195" s="19">
        <f t="shared" si="23"/>
        <v>5090</v>
      </c>
      <c r="J195" s="20">
        <f>SUM(J194,J191)</f>
        <v>5090</v>
      </c>
    </row>
    <row r="196" spans="1:10" ht="12">
      <c r="A196" s="102" t="s">
        <v>44</v>
      </c>
      <c r="B196" s="8" t="s">
        <v>14</v>
      </c>
      <c r="C196" s="9">
        <v>532</v>
      </c>
      <c r="D196" s="9">
        <v>69</v>
      </c>
      <c r="E196" s="9"/>
      <c r="F196" s="9"/>
      <c r="G196" s="10"/>
      <c r="H196" s="10"/>
      <c r="I196" s="11">
        <f>SUM(C196*6,D196*0,H196*15)</f>
        <v>3192</v>
      </c>
      <c r="J196" s="12"/>
    </row>
    <row r="197" spans="1:10" ht="12">
      <c r="A197" s="102"/>
      <c r="B197" s="8" t="s">
        <v>15</v>
      </c>
      <c r="C197" s="9">
        <v>968</v>
      </c>
      <c r="D197" s="9">
        <v>140</v>
      </c>
      <c r="E197" s="9"/>
      <c r="F197" s="9"/>
      <c r="G197" s="10"/>
      <c r="H197" s="10"/>
      <c r="I197" s="11">
        <f>SUM(C197*6,D197*0,H197*15)</f>
        <v>5808</v>
      </c>
      <c r="J197" s="12"/>
    </row>
    <row r="198" spans="1:10" ht="12">
      <c r="A198" s="102"/>
      <c r="B198" s="8" t="s">
        <v>16</v>
      </c>
      <c r="C198" s="9"/>
      <c r="D198" s="9"/>
      <c r="E198" s="9"/>
      <c r="F198" s="9"/>
      <c r="G198" s="10"/>
      <c r="H198" s="10"/>
      <c r="I198" s="11">
        <f>SUM(C198*6,D198*0,H198*15)</f>
        <v>0</v>
      </c>
      <c r="J198" s="12"/>
    </row>
    <row r="199" spans="1:10" ht="12">
      <c r="A199" s="102"/>
      <c r="B199" s="8">
        <v>920</v>
      </c>
      <c r="C199" s="9">
        <v>724</v>
      </c>
      <c r="D199" s="9">
        <v>37</v>
      </c>
      <c r="E199" s="9"/>
      <c r="F199" s="9"/>
      <c r="G199" s="10"/>
      <c r="H199" s="10"/>
      <c r="I199" s="11">
        <f>SUM(C199*6,D199*0,H199*15)</f>
        <v>4344</v>
      </c>
      <c r="J199" s="12"/>
    </row>
    <row r="200" spans="1:10" ht="12">
      <c r="A200" s="102"/>
      <c r="B200" s="8" t="s">
        <v>17</v>
      </c>
      <c r="C200" s="9">
        <v>204</v>
      </c>
      <c r="D200" s="9">
        <v>87</v>
      </c>
      <c r="E200" s="9"/>
      <c r="F200" s="9"/>
      <c r="G200" s="10"/>
      <c r="H200" s="10"/>
      <c r="I200" s="11">
        <f>SUM(C200*6,D200*0,H200*15)</f>
        <v>1224</v>
      </c>
      <c r="J200" s="12">
        <f>SUM(I196:I200)</f>
        <v>14568</v>
      </c>
    </row>
    <row r="201" spans="1:10" ht="12">
      <c r="A201" s="102"/>
      <c r="B201" s="13"/>
      <c r="C201" s="14"/>
      <c r="D201" s="14"/>
      <c r="E201" s="14"/>
      <c r="F201" s="14"/>
      <c r="G201" s="15"/>
      <c r="H201" s="15"/>
      <c r="I201" s="16"/>
      <c r="J201" s="17"/>
    </row>
    <row r="202" spans="1:10" ht="12">
      <c r="A202" s="102"/>
      <c r="B202" s="8" t="s">
        <v>18</v>
      </c>
      <c r="C202" s="9"/>
      <c r="D202" s="9"/>
      <c r="E202" s="9"/>
      <c r="F202" s="9">
        <v>160</v>
      </c>
      <c r="G202" s="10">
        <v>1</v>
      </c>
      <c r="H202" s="10"/>
      <c r="I202" s="11">
        <f>SUM(E202*10,F202*7,G202*5,H202*15)</f>
        <v>1125</v>
      </c>
      <c r="J202" s="12"/>
    </row>
    <row r="203" spans="1:10" ht="12">
      <c r="A203" s="102"/>
      <c r="B203" s="8" t="s">
        <v>19</v>
      </c>
      <c r="C203" s="9"/>
      <c r="D203" s="9"/>
      <c r="E203" s="9"/>
      <c r="F203" s="9">
        <v>101</v>
      </c>
      <c r="G203" s="10">
        <v>1</v>
      </c>
      <c r="H203" s="10"/>
      <c r="I203" s="11">
        <f>SUM(E203*10,F203*7,G203*5,H203*15)</f>
        <v>712</v>
      </c>
      <c r="J203" s="12">
        <f>SUM(I202:I203)</f>
        <v>1837</v>
      </c>
    </row>
    <row r="204" spans="1:10" ht="12">
      <c r="A204" s="102"/>
      <c r="B204" s="18" t="s">
        <v>20</v>
      </c>
      <c r="C204" s="19">
        <f aca="true" t="shared" si="24" ref="C204:I204">SUM(C196:C203)</f>
        <v>2428</v>
      </c>
      <c r="D204" s="19">
        <f t="shared" si="24"/>
        <v>333</v>
      </c>
      <c r="E204" s="19">
        <f t="shared" si="24"/>
        <v>0</v>
      </c>
      <c r="F204" s="19">
        <f t="shared" si="24"/>
        <v>261</v>
      </c>
      <c r="G204" s="19">
        <f t="shared" si="24"/>
        <v>2</v>
      </c>
      <c r="H204" s="19">
        <f t="shared" si="24"/>
        <v>0</v>
      </c>
      <c r="I204" s="19">
        <f t="shared" si="24"/>
        <v>16405</v>
      </c>
      <c r="J204" s="20">
        <f>SUM(J203,J200)</f>
        <v>16405</v>
      </c>
    </row>
    <row r="205" spans="1:10" ht="12">
      <c r="A205" s="102" t="s">
        <v>45</v>
      </c>
      <c r="B205" s="8" t="s">
        <v>14</v>
      </c>
      <c r="C205" s="9">
        <v>263</v>
      </c>
      <c r="D205" s="9">
        <v>22</v>
      </c>
      <c r="E205" s="9"/>
      <c r="F205" s="9"/>
      <c r="G205" s="10"/>
      <c r="H205" s="10"/>
      <c r="I205" s="11">
        <f>SUM(C205*6,D205*0,H205*15)</f>
        <v>1578</v>
      </c>
      <c r="J205" s="12"/>
    </row>
    <row r="206" spans="1:10" ht="12">
      <c r="A206" s="102"/>
      <c r="B206" s="8" t="s">
        <v>15</v>
      </c>
      <c r="C206" s="9">
        <v>414</v>
      </c>
      <c r="D206" s="9">
        <v>14</v>
      </c>
      <c r="E206" s="9"/>
      <c r="F206" s="9"/>
      <c r="G206" s="10"/>
      <c r="H206" s="10"/>
      <c r="I206" s="11">
        <f>SUM(C206*6,D206*0,H206*15)</f>
        <v>2484</v>
      </c>
      <c r="J206" s="12"/>
    </row>
    <row r="207" spans="1:10" ht="12">
      <c r="A207" s="102"/>
      <c r="B207" s="8" t="s">
        <v>16</v>
      </c>
      <c r="C207" s="9">
        <v>64</v>
      </c>
      <c r="D207" s="9">
        <v>28</v>
      </c>
      <c r="E207" s="9"/>
      <c r="F207" s="9"/>
      <c r="G207" s="10"/>
      <c r="H207" s="10"/>
      <c r="I207" s="11">
        <f>SUM(C207*6,D207*0,H207*15)</f>
        <v>384</v>
      </c>
      <c r="J207" s="12"/>
    </row>
    <row r="208" spans="1:10" ht="12">
      <c r="A208" s="102"/>
      <c r="B208" s="8">
        <v>920</v>
      </c>
      <c r="C208" s="9">
        <v>396</v>
      </c>
      <c r="D208" s="9">
        <v>44</v>
      </c>
      <c r="E208" s="9"/>
      <c r="F208" s="9"/>
      <c r="G208" s="10"/>
      <c r="H208" s="10"/>
      <c r="I208" s="11">
        <f>SUM(C208*6,D208*0,H208*15)</f>
        <v>2376</v>
      </c>
      <c r="J208" s="12"/>
    </row>
    <row r="209" spans="1:10" ht="12">
      <c r="A209" s="102"/>
      <c r="B209" s="8" t="s">
        <v>17</v>
      </c>
      <c r="C209" s="9">
        <v>111</v>
      </c>
      <c r="D209" s="9">
        <v>12</v>
      </c>
      <c r="E209" s="9"/>
      <c r="F209" s="9"/>
      <c r="G209" s="10"/>
      <c r="H209" s="10"/>
      <c r="I209" s="11">
        <f>SUM(C209*6,D209*0,H209*15)</f>
        <v>666</v>
      </c>
      <c r="J209" s="12">
        <f>SUM(I205:I209)</f>
        <v>7488</v>
      </c>
    </row>
    <row r="210" spans="1:10" ht="12">
      <c r="A210" s="102"/>
      <c r="B210" s="13"/>
      <c r="C210" s="14"/>
      <c r="D210" s="14"/>
      <c r="E210" s="14"/>
      <c r="F210" s="14"/>
      <c r="G210" s="15"/>
      <c r="H210" s="15"/>
      <c r="I210" s="16"/>
      <c r="J210" s="17"/>
    </row>
    <row r="211" spans="1:10" ht="12">
      <c r="A211" s="102"/>
      <c r="B211" s="8" t="s">
        <v>18</v>
      </c>
      <c r="C211" s="9"/>
      <c r="D211" s="9"/>
      <c r="E211" s="9"/>
      <c r="F211" s="9"/>
      <c r="G211" s="10"/>
      <c r="H211" s="10"/>
      <c r="I211" s="11">
        <f>SUM(E211*10,F211*7,G211*5,H211*15)</f>
        <v>0</v>
      </c>
      <c r="J211" s="12"/>
    </row>
    <row r="212" spans="1:10" ht="12">
      <c r="A212" s="102"/>
      <c r="B212" s="8" t="s">
        <v>19</v>
      </c>
      <c r="C212" s="9"/>
      <c r="D212" s="9"/>
      <c r="E212" s="9"/>
      <c r="F212" s="9">
        <v>119</v>
      </c>
      <c r="G212" s="10"/>
      <c r="H212" s="10"/>
      <c r="I212" s="11">
        <f>SUM(E212*10,F212*7,G212*5,H212*15)</f>
        <v>833</v>
      </c>
      <c r="J212" s="12">
        <f>SUM(I211:I212)</f>
        <v>833</v>
      </c>
    </row>
    <row r="213" spans="1:10" ht="12">
      <c r="A213" s="102"/>
      <c r="B213" s="18" t="s">
        <v>20</v>
      </c>
      <c r="C213" s="19">
        <f aca="true" t="shared" si="25" ref="C213:I213">SUM(C205:C212)</f>
        <v>1248</v>
      </c>
      <c r="D213" s="19">
        <f t="shared" si="25"/>
        <v>120</v>
      </c>
      <c r="E213" s="19">
        <f t="shared" si="25"/>
        <v>0</v>
      </c>
      <c r="F213" s="19">
        <f t="shared" si="25"/>
        <v>119</v>
      </c>
      <c r="G213" s="19">
        <f t="shared" si="25"/>
        <v>0</v>
      </c>
      <c r="H213" s="19">
        <f t="shared" si="25"/>
        <v>0</v>
      </c>
      <c r="I213" s="19">
        <f t="shared" si="25"/>
        <v>8321</v>
      </c>
      <c r="J213" s="20">
        <f>SUM(J212,J209)</f>
        <v>8321</v>
      </c>
    </row>
    <row r="214" spans="1:10" ht="12">
      <c r="A214" s="103" t="s">
        <v>22</v>
      </c>
      <c r="B214" s="103">
        <v>920</v>
      </c>
      <c r="C214" s="21">
        <f aca="true" t="shared" si="26" ref="C214:J214">SUM(C213,C204,C195,C186,C177,C168,C159)</f>
        <v>7746</v>
      </c>
      <c r="D214" s="21">
        <f t="shared" si="26"/>
        <v>1142</v>
      </c>
      <c r="E214" s="21">
        <f t="shared" si="26"/>
        <v>0</v>
      </c>
      <c r="F214" s="21">
        <f t="shared" si="26"/>
        <v>631</v>
      </c>
      <c r="G214" s="21">
        <f t="shared" si="26"/>
        <v>10</v>
      </c>
      <c r="H214" s="21">
        <f t="shared" si="26"/>
        <v>0</v>
      </c>
      <c r="I214" s="21">
        <f t="shared" si="26"/>
        <v>50943</v>
      </c>
      <c r="J214" s="21">
        <f t="shared" si="26"/>
        <v>50943</v>
      </c>
    </row>
    <row r="215" spans="1:10" ht="12">
      <c r="A215" s="102" t="s">
        <v>46</v>
      </c>
      <c r="B215" s="8" t="s">
        <v>14</v>
      </c>
      <c r="C215" s="9">
        <v>177</v>
      </c>
      <c r="D215" s="9">
        <v>19</v>
      </c>
      <c r="E215" s="9"/>
      <c r="F215" s="9"/>
      <c r="G215" s="10"/>
      <c r="H215" s="10"/>
      <c r="I215" s="11">
        <f>SUM(C215*6,D215*0,H215*15)</f>
        <v>1062</v>
      </c>
      <c r="J215" s="12"/>
    </row>
    <row r="216" spans="1:10" ht="12">
      <c r="A216" s="102"/>
      <c r="B216" s="8" t="s">
        <v>15</v>
      </c>
      <c r="C216" s="9">
        <v>151</v>
      </c>
      <c r="D216" s="9">
        <v>48</v>
      </c>
      <c r="E216" s="9"/>
      <c r="F216" s="9"/>
      <c r="G216" s="10"/>
      <c r="H216" s="10"/>
      <c r="I216" s="11">
        <f>SUM(C216*6,D216*0,H216*15)</f>
        <v>906</v>
      </c>
      <c r="J216" s="12"/>
    </row>
    <row r="217" spans="1:10" ht="12">
      <c r="A217" s="102"/>
      <c r="B217" s="8" t="s">
        <v>16</v>
      </c>
      <c r="C217" s="9">
        <v>73</v>
      </c>
      <c r="D217" s="9">
        <v>14</v>
      </c>
      <c r="E217" s="9"/>
      <c r="F217" s="9"/>
      <c r="G217" s="10"/>
      <c r="H217" s="10"/>
      <c r="I217" s="11">
        <f>SUM(C217*6,D217*0,H217*15)</f>
        <v>438</v>
      </c>
      <c r="J217" s="12"/>
    </row>
    <row r="218" spans="1:10" ht="12">
      <c r="A218" s="102"/>
      <c r="B218" s="8">
        <v>920</v>
      </c>
      <c r="C218" s="9">
        <v>355</v>
      </c>
      <c r="D218" s="9">
        <v>21</v>
      </c>
      <c r="E218" s="9"/>
      <c r="F218" s="9"/>
      <c r="G218" s="10"/>
      <c r="H218" s="10"/>
      <c r="I218" s="11">
        <f>SUM(C218*6,D218*0,H218*15)</f>
        <v>2130</v>
      </c>
      <c r="J218" s="12"/>
    </row>
    <row r="219" spans="1:10" ht="12">
      <c r="A219" s="102"/>
      <c r="B219" s="8" t="s">
        <v>17</v>
      </c>
      <c r="C219" s="9">
        <v>117</v>
      </c>
      <c r="D219" s="9">
        <v>13</v>
      </c>
      <c r="E219" s="9"/>
      <c r="F219" s="9"/>
      <c r="G219" s="10"/>
      <c r="H219" s="10"/>
      <c r="I219" s="11">
        <f>SUM(C219*6,D219*0,H219*15)</f>
        <v>702</v>
      </c>
      <c r="J219" s="12">
        <f>SUM(I215:I219)</f>
        <v>5238</v>
      </c>
    </row>
    <row r="220" spans="1:10" ht="12">
      <c r="A220" s="102"/>
      <c r="B220" s="13"/>
      <c r="C220" s="14"/>
      <c r="D220" s="14"/>
      <c r="E220" s="14"/>
      <c r="F220" s="14"/>
      <c r="G220" s="15"/>
      <c r="H220" s="15"/>
      <c r="I220" s="16"/>
      <c r="J220" s="17"/>
    </row>
    <row r="221" spans="1:10" ht="12">
      <c r="A221" s="102"/>
      <c r="B221" s="8" t="s">
        <v>18</v>
      </c>
      <c r="C221" s="9"/>
      <c r="D221" s="9"/>
      <c r="E221" s="9"/>
      <c r="F221" s="9">
        <v>33</v>
      </c>
      <c r="G221" s="10"/>
      <c r="H221" s="10"/>
      <c r="I221" s="11">
        <f>SUM(E221*10,F221*7,G221*5,H221*15)</f>
        <v>231</v>
      </c>
      <c r="J221" s="12"/>
    </row>
    <row r="222" spans="1:10" ht="12">
      <c r="A222" s="102"/>
      <c r="B222" s="8" t="s">
        <v>19</v>
      </c>
      <c r="C222" s="9"/>
      <c r="D222" s="9"/>
      <c r="E222" s="9"/>
      <c r="F222" s="9"/>
      <c r="G222" s="10"/>
      <c r="H222" s="10"/>
      <c r="I222" s="11">
        <f>SUM(E222*10,F222*7,G222*5,H222*15)</f>
        <v>0</v>
      </c>
      <c r="J222" s="12">
        <f>SUM(I221:I222)</f>
        <v>231</v>
      </c>
    </row>
    <row r="223" spans="1:10" ht="12">
      <c r="A223" s="102"/>
      <c r="B223" s="18" t="s">
        <v>20</v>
      </c>
      <c r="C223" s="19">
        <f aca="true" t="shared" si="27" ref="C223:I223">SUM(C215:C222)</f>
        <v>873</v>
      </c>
      <c r="D223" s="19">
        <f t="shared" si="27"/>
        <v>115</v>
      </c>
      <c r="E223" s="19">
        <f t="shared" si="27"/>
        <v>0</v>
      </c>
      <c r="F223" s="19">
        <f t="shared" si="27"/>
        <v>33</v>
      </c>
      <c r="G223" s="19">
        <f t="shared" si="27"/>
        <v>0</v>
      </c>
      <c r="H223" s="19">
        <f t="shared" si="27"/>
        <v>0</v>
      </c>
      <c r="I223" s="19">
        <f t="shared" si="27"/>
        <v>5469</v>
      </c>
      <c r="J223" s="20">
        <f>SUM(J222,J219)</f>
        <v>5469</v>
      </c>
    </row>
    <row r="224" spans="1:10" ht="12">
      <c r="A224" s="102" t="s">
        <v>47</v>
      </c>
      <c r="B224" s="8" t="s">
        <v>14</v>
      </c>
      <c r="C224" s="9">
        <v>198</v>
      </c>
      <c r="D224" s="9">
        <v>36</v>
      </c>
      <c r="E224" s="9"/>
      <c r="F224" s="9"/>
      <c r="G224" s="10"/>
      <c r="H224" s="10"/>
      <c r="I224" s="11">
        <f>SUM(C224*6,D224*0,H224*15)</f>
        <v>1188</v>
      </c>
      <c r="J224" s="12"/>
    </row>
    <row r="225" spans="1:10" ht="12">
      <c r="A225" s="102"/>
      <c r="B225" s="8" t="s">
        <v>15</v>
      </c>
      <c r="C225" s="9">
        <v>231</v>
      </c>
      <c r="D225" s="9">
        <v>41</v>
      </c>
      <c r="E225" s="9"/>
      <c r="F225" s="9"/>
      <c r="G225" s="10"/>
      <c r="H225" s="10"/>
      <c r="I225" s="11">
        <f>SUM(C225*6,D225*0,H225*15)</f>
        <v>1386</v>
      </c>
      <c r="J225" s="12"/>
    </row>
    <row r="226" spans="1:10" ht="12">
      <c r="A226" s="102"/>
      <c r="B226" s="8" t="s">
        <v>16</v>
      </c>
      <c r="C226" s="9">
        <v>70</v>
      </c>
      <c r="D226" s="9">
        <v>18</v>
      </c>
      <c r="E226" s="9"/>
      <c r="F226" s="9"/>
      <c r="G226" s="10"/>
      <c r="H226" s="10"/>
      <c r="I226" s="11">
        <f>SUM(C226*6,D226*0,H226*15)</f>
        <v>420</v>
      </c>
      <c r="J226" s="12"/>
    </row>
    <row r="227" spans="1:10" ht="12">
      <c r="A227" s="102"/>
      <c r="B227" s="8">
        <v>920</v>
      </c>
      <c r="C227" s="9">
        <v>283</v>
      </c>
      <c r="D227" s="9">
        <v>23</v>
      </c>
      <c r="E227" s="9"/>
      <c r="F227" s="9"/>
      <c r="G227" s="10"/>
      <c r="H227" s="10"/>
      <c r="I227" s="11">
        <f>SUM(C227*6,D227*0,H227*15)</f>
        <v>1698</v>
      </c>
      <c r="J227" s="12"/>
    </row>
    <row r="228" spans="1:10" ht="12">
      <c r="A228" s="102"/>
      <c r="B228" s="8" t="s">
        <v>17</v>
      </c>
      <c r="C228" s="9">
        <v>77</v>
      </c>
      <c r="D228" s="9">
        <v>33</v>
      </c>
      <c r="E228" s="9"/>
      <c r="F228" s="9"/>
      <c r="G228" s="10"/>
      <c r="H228" s="10"/>
      <c r="I228" s="11">
        <f>SUM(C228*6,D228*0,H228*15)</f>
        <v>462</v>
      </c>
      <c r="J228" s="12">
        <f>SUM(I224:I228)</f>
        <v>5154</v>
      </c>
    </row>
    <row r="229" spans="1:10" ht="12">
      <c r="A229" s="102"/>
      <c r="B229" s="13"/>
      <c r="C229" s="14"/>
      <c r="D229" s="14"/>
      <c r="E229" s="14"/>
      <c r="F229" s="14"/>
      <c r="G229" s="15"/>
      <c r="H229" s="15"/>
      <c r="I229" s="16"/>
      <c r="J229" s="17"/>
    </row>
    <row r="230" spans="1:10" ht="12">
      <c r="A230" s="102"/>
      <c r="B230" s="8" t="s">
        <v>18</v>
      </c>
      <c r="C230" s="9"/>
      <c r="D230" s="9"/>
      <c r="E230" s="9"/>
      <c r="F230" s="9">
        <v>57</v>
      </c>
      <c r="G230" s="10">
        <v>1</v>
      </c>
      <c r="H230" s="10"/>
      <c r="I230" s="11">
        <f>SUM(E230*10,F230*7,G230*5,H230*15)</f>
        <v>404</v>
      </c>
      <c r="J230" s="12"/>
    </row>
    <row r="231" spans="1:10" ht="12">
      <c r="A231" s="102"/>
      <c r="B231" s="8" t="s">
        <v>19</v>
      </c>
      <c r="C231" s="9"/>
      <c r="D231" s="9"/>
      <c r="E231" s="9"/>
      <c r="F231" s="9"/>
      <c r="G231" s="10"/>
      <c r="H231" s="10"/>
      <c r="I231" s="11">
        <f>SUM(E231*10,F231*7,G231*5,H231*15)</f>
        <v>0</v>
      </c>
      <c r="J231" s="12">
        <f>SUM(I230:I231)</f>
        <v>404</v>
      </c>
    </row>
    <row r="232" spans="1:10" ht="12">
      <c r="A232" s="102"/>
      <c r="B232" s="18" t="s">
        <v>20</v>
      </c>
      <c r="C232" s="19">
        <f aca="true" t="shared" si="28" ref="C232:I232">SUM(C224:C231)</f>
        <v>859</v>
      </c>
      <c r="D232" s="19">
        <f t="shared" si="28"/>
        <v>151</v>
      </c>
      <c r="E232" s="19">
        <f t="shared" si="28"/>
        <v>0</v>
      </c>
      <c r="F232" s="19">
        <f t="shared" si="28"/>
        <v>57</v>
      </c>
      <c r="G232" s="19">
        <f t="shared" si="28"/>
        <v>1</v>
      </c>
      <c r="H232" s="19">
        <f t="shared" si="28"/>
        <v>0</v>
      </c>
      <c r="I232" s="19">
        <f t="shared" si="28"/>
        <v>5558</v>
      </c>
      <c r="J232" s="20">
        <f>SUM(J231,J228)</f>
        <v>5558</v>
      </c>
    </row>
    <row r="233" spans="1:10" ht="12">
      <c r="A233" s="102" t="s">
        <v>48</v>
      </c>
      <c r="B233" s="8" t="s">
        <v>14</v>
      </c>
      <c r="C233" s="9">
        <v>131</v>
      </c>
      <c r="D233" s="9">
        <v>35</v>
      </c>
      <c r="E233" s="9"/>
      <c r="F233" s="9"/>
      <c r="G233" s="10"/>
      <c r="H233" s="10"/>
      <c r="I233" s="11">
        <f>SUM(C233*6,D233*0,H233*15)</f>
        <v>786</v>
      </c>
      <c r="J233" s="12"/>
    </row>
    <row r="234" spans="1:10" ht="12">
      <c r="A234" s="102"/>
      <c r="B234" s="8" t="s">
        <v>15</v>
      </c>
      <c r="C234" s="9">
        <v>141</v>
      </c>
      <c r="D234" s="9">
        <v>26</v>
      </c>
      <c r="E234" s="9"/>
      <c r="F234" s="9"/>
      <c r="G234" s="10"/>
      <c r="H234" s="10"/>
      <c r="I234" s="11">
        <f>SUM(C234*6,D234*0,H234*15)</f>
        <v>846</v>
      </c>
      <c r="J234" s="12"/>
    </row>
    <row r="235" spans="1:10" ht="12">
      <c r="A235" s="102"/>
      <c r="B235" s="8" t="s">
        <v>16</v>
      </c>
      <c r="C235" s="9">
        <v>55</v>
      </c>
      <c r="D235" s="9">
        <v>15</v>
      </c>
      <c r="E235" s="9"/>
      <c r="F235" s="9"/>
      <c r="G235" s="10"/>
      <c r="H235" s="10"/>
      <c r="I235" s="11">
        <f>SUM(C235*6,D235*0,H235*15)</f>
        <v>330</v>
      </c>
      <c r="J235" s="12"/>
    </row>
    <row r="236" spans="1:10" ht="12">
      <c r="A236" s="102"/>
      <c r="B236" s="8">
        <v>920</v>
      </c>
      <c r="C236" s="9">
        <v>236</v>
      </c>
      <c r="D236" s="9">
        <v>42</v>
      </c>
      <c r="E236" s="9"/>
      <c r="F236" s="9"/>
      <c r="G236" s="10"/>
      <c r="H236" s="10"/>
      <c r="I236" s="11">
        <f>SUM(C236*6,D236*0,H236*15)</f>
        <v>1416</v>
      </c>
      <c r="J236" s="12"/>
    </row>
    <row r="237" spans="1:10" ht="12">
      <c r="A237" s="102"/>
      <c r="B237" s="8" t="s">
        <v>17</v>
      </c>
      <c r="C237" s="9">
        <v>71</v>
      </c>
      <c r="D237" s="9">
        <v>29</v>
      </c>
      <c r="E237" s="9"/>
      <c r="F237" s="9"/>
      <c r="G237" s="10"/>
      <c r="H237" s="10"/>
      <c r="I237" s="11">
        <f>SUM(C237*6,D237*0,H237*15)</f>
        <v>426</v>
      </c>
      <c r="J237" s="12">
        <f>SUM(I233:I237)</f>
        <v>3804</v>
      </c>
    </row>
    <row r="238" spans="1:10" ht="12">
      <c r="A238" s="102"/>
      <c r="B238" s="13"/>
      <c r="C238" s="14"/>
      <c r="D238" s="14"/>
      <c r="E238" s="14"/>
      <c r="F238" s="14"/>
      <c r="G238" s="15"/>
      <c r="H238" s="15"/>
      <c r="I238" s="16"/>
      <c r="J238" s="17"/>
    </row>
    <row r="239" spans="1:10" ht="12">
      <c r="A239" s="102"/>
      <c r="B239" s="8" t="s">
        <v>18</v>
      </c>
      <c r="C239" s="9"/>
      <c r="D239" s="9"/>
      <c r="E239" s="9"/>
      <c r="F239" s="9">
        <v>42</v>
      </c>
      <c r="G239" s="10"/>
      <c r="H239" s="10"/>
      <c r="I239" s="11">
        <f>SUM(E239*10,F239*7,G239*5,H239*15)</f>
        <v>294</v>
      </c>
      <c r="J239" s="12"/>
    </row>
    <row r="240" spans="1:10" ht="12">
      <c r="A240" s="102"/>
      <c r="B240" s="8" t="s">
        <v>19</v>
      </c>
      <c r="C240" s="9"/>
      <c r="D240" s="9"/>
      <c r="E240" s="9"/>
      <c r="F240" s="9">
        <v>9</v>
      </c>
      <c r="G240" s="10"/>
      <c r="H240" s="10"/>
      <c r="I240" s="11">
        <f>SUM(E240*10,F240*7,G240*5,H240*15)</f>
        <v>63</v>
      </c>
      <c r="J240" s="12">
        <f>SUM(I239:I240)</f>
        <v>357</v>
      </c>
    </row>
    <row r="241" spans="1:10" ht="12">
      <c r="A241" s="102"/>
      <c r="B241" s="18" t="s">
        <v>20</v>
      </c>
      <c r="C241" s="19">
        <f aca="true" t="shared" si="29" ref="C241:I241">SUM(C233:C240)</f>
        <v>634</v>
      </c>
      <c r="D241" s="19">
        <f t="shared" si="29"/>
        <v>147</v>
      </c>
      <c r="E241" s="19">
        <f t="shared" si="29"/>
        <v>0</v>
      </c>
      <c r="F241" s="19">
        <f t="shared" si="29"/>
        <v>51</v>
      </c>
      <c r="G241" s="19">
        <f t="shared" si="29"/>
        <v>0</v>
      </c>
      <c r="H241" s="19">
        <f t="shared" si="29"/>
        <v>0</v>
      </c>
      <c r="I241" s="19">
        <f t="shared" si="29"/>
        <v>4161</v>
      </c>
      <c r="J241" s="20">
        <f>SUM(J240,J237)</f>
        <v>4161</v>
      </c>
    </row>
    <row r="242" spans="1:10" ht="12">
      <c r="A242" s="102" t="s">
        <v>49</v>
      </c>
      <c r="B242" s="8" t="s">
        <v>14</v>
      </c>
      <c r="C242" s="9">
        <v>162</v>
      </c>
      <c r="D242" s="9">
        <v>45</v>
      </c>
      <c r="E242" s="9"/>
      <c r="F242" s="9"/>
      <c r="G242" s="10"/>
      <c r="H242" s="10"/>
      <c r="I242" s="11">
        <f>SUM(C242*6,D242*0,H242*15)</f>
        <v>972</v>
      </c>
      <c r="J242" s="12"/>
    </row>
    <row r="243" spans="1:10" ht="12">
      <c r="A243" s="102"/>
      <c r="B243" s="8" t="s">
        <v>15</v>
      </c>
      <c r="C243" s="9">
        <v>269</v>
      </c>
      <c r="D243" s="9">
        <v>63</v>
      </c>
      <c r="E243" s="9"/>
      <c r="F243" s="9"/>
      <c r="G243" s="10"/>
      <c r="H243" s="10"/>
      <c r="I243" s="11">
        <f>SUM(C243*6,D243*0,H243*15)</f>
        <v>1614</v>
      </c>
      <c r="J243" s="12"/>
    </row>
    <row r="244" spans="1:10" ht="12">
      <c r="A244" s="102"/>
      <c r="B244" s="8" t="s">
        <v>16</v>
      </c>
      <c r="C244" s="9">
        <v>39</v>
      </c>
      <c r="D244" s="9">
        <v>10</v>
      </c>
      <c r="E244" s="9"/>
      <c r="F244" s="9"/>
      <c r="G244" s="10"/>
      <c r="H244" s="10"/>
      <c r="I244" s="11">
        <f>SUM(C244*6,D244*0,H244*15)</f>
        <v>234</v>
      </c>
      <c r="J244" s="12"/>
    </row>
    <row r="245" spans="1:10" ht="12">
      <c r="A245" s="102"/>
      <c r="B245" s="8">
        <v>920</v>
      </c>
      <c r="C245" s="9">
        <v>226</v>
      </c>
      <c r="D245" s="9">
        <v>15</v>
      </c>
      <c r="E245" s="9"/>
      <c r="F245" s="9"/>
      <c r="G245" s="10"/>
      <c r="H245" s="10"/>
      <c r="I245" s="11">
        <f>SUM(C245*6,D245*0,H245*15)</f>
        <v>1356</v>
      </c>
      <c r="J245" s="12"/>
    </row>
    <row r="246" spans="1:10" ht="12">
      <c r="A246" s="102"/>
      <c r="B246" s="8" t="s">
        <v>17</v>
      </c>
      <c r="C246" s="9">
        <v>74</v>
      </c>
      <c r="D246" s="9">
        <v>42</v>
      </c>
      <c r="E246" s="9"/>
      <c r="F246" s="9"/>
      <c r="G246" s="10"/>
      <c r="H246" s="10"/>
      <c r="I246" s="11">
        <f>SUM(C246*6,D246*0,H246*15)</f>
        <v>444</v>
      </c>
      <c r="J246" s="12">
        <f>SUM(I242:I246)</f>
        <v>4620</v>
      </c>
    </row>
    <row r="247" spans="1:10" ht="12">
      <c r="A247" s="102"/>
      <c r="B247" s="13"/>
      <c r="C247" s="14"/>
      <c r="D247" s="14"/>
      <c r="E247" s="14"/>
      <c r="F247" s="14"/>
      <c r="G247" s="15"/>
      <c r="H247" s="15"/>
      <c r="I247" s="16"/>
      <c r="J247" s="17"/>
    </row>
    <row r="248" spans="1:10" ht="12">
      <c r="A248" s="102"/>
      <c r="B248" s="8" t="s">
        <v>18</v>
      </c>
      <c r="C248" s="9"/>
      <c r="D248" s="9"/>
      <c r="E248" s="9"/>
      <c r="F248" s="9">
        <v>28</v>
      </c>
      <c r="G248" s="10"/>
      <c r="H248" s="10"/>
      <c r="I248" s="11">
        <f>SUM(E248*10,F248*7,G248*5,H248*15)</f>
        <v>196</v>
      </c>
      <c r="J248" s="12"/>
    </row>
    <row r="249" spans="1:10" ht="12">
      <c r="A249" s="102"/>
      <c r="B249" s="8" t="s">
        <v>19</v>
      </c>
      <c r="C249" s="9"/>
      <c r="D249" s="9"/>
      <c r="E249" s="9"/>
      <c r="F249" s="9">
        <v>31</v>
      </c>
      <c r="G249" s="10">
        <v>2</v>
      </c>
      <c r="H249" s="10"/>
      <c r="I249" s="11">
        <f>SUM(E249*10,F249*7,G249*5,H249*15)</f>
        <v>227</v>
      </c>
      <c r="J249" s="12">
        <f>SUM(I248:I249)</f>
        <v>423</v>
      </c>
    </row>
    <row r="250" spans="1:10" ht="12">
      <c r="A250" s="102"/>
      <c r="B250" s="18" t="s">
        <v>20</v>
      </c>
      <c r="C250" s="19">
        <f aca="true" t="shared" si="30" ref="C250:I250">SUM(C242:C249)</f>
        <v>770</v>
      </c>
      <c r="D250" s="19">
        <f t="shared" si="30"/>
        <v>175</v>
      </c>
      <c r="E250" s="19">
        <f t="shared" si="30"/>
        <v>0</v>
      </c>
      <c r="F250" s="19">
        <f t="shared" si="30"/>
        <v>59</v>
      </c>
      <c r="G250" s="19">
        <f t="shared" si="30"/>
        <v>2</v>
      </c>
      <c r="H250" s="19">
        <f t="shared" si="30"/>
        <v>0</v>
      </c>
      <c r="I250" s="19">
        <f t="shared" si="30"/>
        <v>5043</v>
      </c>
      <c r="J250" s="20">
        <f>SUM(J249,J246)</f>
        <v>5043</v>
      </c>
    </row>
    <row r="251" spans="1:10" ht="12">
      <c r="A251" s="102" t="s">
        <v>50</v>
      </c>
      <c r="B251" s="8" t="s">
        <v>14</v>
      </c>
      <c r="C251" s="9">
        <v>161</v>
      </c>
      <c r="D251" s="9">
        <v>18</v>
      </c>
      <c r="E251" s="9"/>
      <c r="F251" s="9"/>
      <c r="G251" s="10"/>
      <c r="H251" s="10"/>
      <c r="I251" s="11">
        <f>SUM(C251*6,D251*0,H251*15)</f>
        <v>966</v>
      </c>
      <c r="J251" s="12"/>
    </row>
    <row r="252" spans="1:10" ht="12">
      <c r="A252" s="102"/>
      <c r="B252" s="8" t="s">
        <v>15</v>
      </c>
      <c r="C252" s="9">
        <v>196</v>
      </c>
      <c r="D252" s="9">
        <v>94</v>
      </c>
      <c r="E252" s="9"/>
      <c r="F252" s="9"/>
      <c r="G252" s="10"/>
      <c r="H252" s="10"/>
      <c r="I252" s="11">
        <f>SUM(C252*6,D252*0,H252*15)</f>
        <v>1176</v>
      </c>
      <c r="J252" s="12"/>
    </row>
    <row r="253" spans="1:10" ht="12">
      <c r="A253" s="102"/>
      <c r="B253" s="8" t="s">
        <v>21</v>
      </c>
      <c r="C253" s="9">
        <v>117</v>
      </c>
      <c r="D253" s="9">
        <v>16</v>
      </c>
      <c r="E253" s="9"/>
      <c r="F253" s="9"/>
      <c r="G253" s="10"/>
      <c r="H253" s="10"/>
      <c r="I253" s="11">
        <f>SUM(C253*6,D253*0,H253*15)</f>
        <v>702</v>
      </c>
      <c r="J253" s="12"/>
    </row>
    <row r="254" spans="1:10" ht="12">
      <c r="A254" s="102"/>
      <c r="B254" s="8">
        <v>920</v>
      </c>
      <c r="C254" s="9">
        <v>344</v>
      </c>
      <c r="D254" s="9">
        <v>44</v>
      </c>
      <c r="E254" s="9"/>
      <c r="F254" s="9"/>
      <c r="G254" s="10"/>
      <c r="H254" s="10"/>
      <c r="I254" s="11">
        <f>SUM(C254*6,D254*0,H254*15)</f>
        <v>2064</v>
      </c>
      <c r="J254" s="12"/>
    </row>
    <row r="255" spans="1:10" ht="12">
      <c r="A255" s="102"/>
      <c r="B255" s="8" t="s">
        <v>17</v>
      </c>
      <c r="C255" s="9">
        <v>98</v>
      </c>
      <c r="D255" s="9">
        <v>43</v>
      </c>
      <c r="E255" s="9"/>
      <c r="F255" s="9"/>
      <c r="G255" s="10"/>
      <c r="H255" s="10"/>
      <c r="I255" s="11">
        <f>SUM(C255*6,D255*0,H255*15)</f>
        <v>588</v>
      </c>
      <c r="J255" s="12">
        <f>SUM(I251:I255)</f>
        <v>5496</v>
      </c>
    </row>
    <row r="256" spans="1:10" ht="12">
      <c r="A256" s="102"/>
      <c r="B256" s="13"/>
      <c r="C256" s="14"/>
      <c r="D256" s="14"/>
      <c r="E256" s="14"/>
      <c r="F256" s="14"/>
      <c r="G256" s="15"/>
      <c r="H256" s="15"/>
      <c r="I256" s="16"/>
      <c r="J256" s="17"/>
    </row>
    <row r="257" spans="1:10" ht="12">
      <c r="A257" s="102"/>
      <c r="B257" s="8" t="s">
        <v>18</v>
      </c>
      <c r="C257" s="9"/>
      <c r="D257" s="9"/>
      <c r="E257" s="9"/>
      <c r="F257" s="9">
        <v>44</v>
      </c>
      <c r="G257" s="10">
        <v>1</v>
      </c>
      <c r="H257" s="10"/>
      <c r="I257" s="11">
        <f>SUM(E257*10,F257*7,G257*5,H257*15)</f>
        <v>313</v>
      </c>
      <c r="J257" s="12"/>
    </row>
    <row r="258" spans="1:10" ht="12">
      <c r="A258" s="102"/>
      <c r="B258" s="8" t="s">
        <v>19</v>
      </c>
      <c r="C258" s="9"/>
      <c r="D258" s="9"/>
      <c r="E258" s="9"/>
      <c r="F258" s="9">
        <v>28</v>
      </c>
      <c r="G258" s="10">
        <v>2</v>
      </c>
      <c r="H258" s="10"/>
      <c r="I258" s="11">
        <f>SUM(E258*10,F258*7,G258*5,H258*15)</f>
        <v>206</v>
      </c>
      <c r="J258" s="12">
        <f>SUM(I257:I258)</f>
        <v>519</v>
      </c>
    </row>
    <row r="259" spans="1:10" ht="12">
      <c r="A259" s="102"/>
      <c r="B259" s="18" t="s">
        <v>20</v>
      </c>
      <c r="C259" s="19">
        <f aca="true" t="shared" si="31" ref="C259:I259">SUM(C251:C258)</f>
        <v>916</v>
      </c>
      <c r="D259" s="19">
        <f t="shared" si="31"/>
        <v>215</v>
      </c>
      <c r="E259" s="19">
        <f t="shared" si="31"/>
        <v>0</v>
      </c>
      <c r="F259" s="19">
        <f t="shared" si="31"/>
        <v>72</v>
      </c>
      <c r="G259" s="19">
        <f t="shared" si="31"/>
        <v>3</v>
      </c>
      <c r="H259" s="19">
        <f t="shared" si="31"/>
        <v>0</v>
      </c>
      <c r="I259" s="19">
        <f t="shared" si="31"/>
        <v>6015</v>
      </c>
      <c r="J259" s="20">
        <f>SUM(J258,J255)</f>
        <v>6015</v>
      </c>
    </row>
    <row r="260" spans="1:10" ht="12">
      <c r="A260" s="102" t="s">
        <v>51</v>
      </c>
      <c r="B260" s="8" t="s">
        <v>14</v>
      </c>
      <c r="C260" s="9">
        <v>710</v>
      </c>
      <c r="D260" s="9">
        <v>83</v>
      </c>
      <c r="E260" s="9"/>
      <c r="F260" s="9"/>
      <c r="G260" s="10"/>
      <c r="H260" s="10"/>
      <c r="I260" s="11">
        <f>SUM(C260*6,D260*0,H260*15)</f>
        <v>4260</v>
      </c>
      <c r="J260" s="12"/>
    </row>
    <row r="261" spans="1:10" ht="12">
      <c r="A261" s="102"/>
      <c r="B261" s="8" t="s">
        <v>15</v>
      </c>
      <c r="C261" s="9">
        <v>762</v>
      </c>
      <c r="D261" s="9">
        <v>159</v>
      </c>
      <c r="E261" s="9"/>
      <c r="F261" s="9"/>
      <c r="G261" s="10"/>
      <c r="H261" s="10"/>
      <c r="I261" s="11">
        <f>SUM(C261*6,D261*0,H261*15)</f>
        <v>4572</v>
      </c>
      <c r="J261" s="12"/>
    </row>
    <row r="262" spans="1:10" ht="12">
      <c r="A262" s="102"/>
      <c r="B262" s="8" t="s">
        <v>21</v>
      </c>
      <c r="C262" s="9">
        <v>349</v>
      </c>
      <c r="D262" s="9">
        <v>133</v>
      </c>
      <c r="E262" s="9"/>
      <c r="F262" s="9"/>
      <c r="G262" s="10"/>
      <c r="H262" s="10"/>
      <c r="I262" s="11">
        <f>SUM(C262*6,D262*0,H262*15)</f>
        <v>2094</v>
      </c>
      <c r="J262" s="12"/>
    </row>
    <row r="263" spans="1:10" ht="12">
      <c r="A263" s="102"/>
      <c r="B263" s="8">
        <v>920</v>
      </c>
      <c r="C263" s="9">
        <v>762</v>
      </c>
      <c r="D263" s="9">
        <v>87</v>
      </c>
      <c r="E263" s="9"/>
      <c r="F263" s="9"/>
      <c r="G263" s="10"/>
      <c r="H263" s="10"/>
      <c r="I263" s="11">
        <f>SUM(C263*6,D263*0,H263*15)</f>
        <v>4572</v>
      </c>
      <c r="J263" s="12"/>
    </row>
    <row r="264" spans="1:10" ht="12">
      <c r="A264" s="102"/>
      <c r="B264" s="8" t="s">
        <v>17</v>
      </c>
      <c r="C264" s="9">
        <v>235</v>
      </c>
      <c r="D264" s="9">
        <v>74</v>
      </c>
      <c r="E264" s="9"/>
      <c r="F264" s="9"/>
      <c r="G264" s="10"/>
      <c r="H264" s="10"/>
      <c r="I264" s="11">
        <f>SUM(C264*6,D264*0,H264*15)</f>
        <v>1410</v>
      </c>
      <c r="J264" s="12">
        <f>SUM(I260:I264)</f>
        <v>16908</v>
      </c>
    </row>
    <row r="265" spans="1:10" ht="12">
      <c r="A265" s="102"/>
      <c r="B265" s="13"/>
      <c r="C265" s="14"/>
      <c r="D265" s="14"/>
      <c r="E265" s="14"/>
      <c r="F265" s="14"/>
      <c r="G265" s="15"/>
      <c r="H265" s="15"/>
      <c r="I265" s="16"/>
      <c r="J265" s="17"/>
    </row>
    <row r="266" spans="1:10" ht="12">
      <c r="A266" s="102"/>
      <c r="B266" s="8" t="s">
        <v>18</v>
      </c>
      <c r="C266" s="9"/>
      <c r="D266" s="9"/>
      <c r="E266" s="9"/>
      <c r="F266" s="9">
        <v>136</v>
      </c>
      <c r="G266" s="10">
        <v>4</v>
      </c>
      <c r="H266" s="10"/>
      <c r="I266" s="11">
        <f>SUM(E266*10,F266*7,G266*5,H266*15)</f>
        <v>972</v>
      </c>
      <c r="J266" s="12"/>
    </row>
    <row r="267" spans="1:10" ht="12">
      <c r="A267" s="102"/>
      <c r="B267" s="8" t="s">
        <v>19</v>
      </c>
      <c r="C267" s="9"/>
      <c r="D267" s="9"/>
      <c r="E267" s="9"/>
      <c r="F267" s="9">
        <v>128</v>
      </c>
      <c r="G267" s="10">
        <v>1</v>
      </c>
      <c r="H267" s="10"/>
      <c r="I267" s="11">
        <f>SUM(E267*10,F267*7,G267*5,H267*15)</f>
        <v>901</v>
      </c>
      <c r="J267" s="12">
        <f>SUM(I266:I267)</f>
        <v>1873</v>
      </c>
    </row>
    <row r="268" spans="1:10" ht="12">
      <c r="A268" s="102"/>
      <c r="B268" s="18" t="s">
        <v>20</v>
      </c>
      <c r="C268" s="19">
        <f aca="true" t="shared" si="32" ref="C268:I268">SUM(C260:C267)</f>
        <v>2818</v>
      </c>
      <c r="D268" s="19">
        <f t="shared" si="32"/>
        <v>536</v>
      </c>
      <c r="E268" s="19">
        <f t="shared" si="32"/>
        <v>0</v>
      </c>
      <c r="F268" s="19">
        <f t="shared" si="32"/>
        <v>264</v>
      </c>
      <c r="G268" s="19">
        <f t="shared" si="32"/>
        <v>5</v>
      </c>
      <c r="H268" s="19">
        <f t="shared" si="32"/>
        <v>0</v>
      </c>
      <c r="I268" s="19">
        <f t="shared" si="32"/>
        <v>18781</v>
      </c>
      <c r="J268" s="20">
        <f>SUM(J267,J264)</f>
        <v>18781</v>
      </c>
    </row>
    <row r="269" spans="1:10" ht="12">
      <c r="A269" s="102" t="s">
        <v>52</v>
      </c>
      <c r="B269" s="8" t="s">
        <v>14</v>
      </c>
      <c r="C269" s="9">
        <v>586</v>
      </c>
      <c r="D269" s="9">
        <v>43</v>
      </c>
      <c r="E269" s="9"/>
      <c r="F269" s="9"/>
      <c r="G269" s="10"/>
      <c r="H269" s="10"/>
      <c r="I269" s="11">
        <f>SUM(C269*6,D269*0,H269*15)</f>
        <v>3516</v>
      </c>
      <c r="J269" s="12"/>
    </row>
    <row r="270" spans="1:10" ht="12">
      <c r="A270" s="102"/>
      <c r="B270" s="8" t="s">
        <v>15</v>
      </c>
      <c r="C270" s="9">
        <v>1175</v>
      </c>
      <c r="D270" s="9">
        <v>91</v>
      </c>
      <c r="E270" s="9"/>
      <c r="F270" s="9"/>
      <c r="G270" s="10"/>
      <c r="H270" s="10"/>
      <c r="I270" s="11">
        <f>SUM(C270*6,D270*0,H270*15)</f>
        <v>7050</v>
      </c>
      <c r="J270" s="12"/>
    </row>
    <row r="271" spans="1:10" ht="12">
      <c r="A271" s="102"/>
      <c r="B271" s="8" t="s">
        <v>21</v>
      </c>
      <c r="C271" s="9">
        <v>632</v>
      </c>
      <c r="D271" s="9"/>
      <c r="E271" s="9"/>
      <c r="F271" s="9"/>
      <c r="G271" s="10"/>
      <c r="H271" s="10"/>
      <c r="I271" s="11">
        <f>SUM(C271*6,D271*0,H271*15)</f>
        <v>3792</v>
      </c>
      <c r="J271" s="12"/>
    </row>
    <row r="272" spans="1:10" ht="12">
      <c r="A272" s="102"/>
      <c r="B272" s="8">
        <v>920</v>
      </c>
      <c r="C272" s="9">
        <v>853</v>
      </c>
      <c r="D272" s="9">
        <v>68</v>
      </c>
      <c r="E272" s="9"/>
      <c r="F272" s="9"/>
      <c r="G272" s="10"/>
      <c r="H272" s="10"/>
      <c r="I272" s="11">
        <f>SUM(C272*6,D272*0,H272*15)</f>
        <v>5118</v>
      </c>
      <c r="J272" s="12"/>
    </row>
    <row r="273" spans="1:10" ht="12">
      <c r="A273" s="102"/>
      <c r="B273" s="8" t="s">
        <v>17</v>
      </c>
      <c r="C273" s="9">
        <v>297</v>
      </c>
      <c r="D273" s="9">
        <v>161</v>
      </c>
      <c r="E273" s="9"/>
      <c r="F273" s="9"/>
      <c r="G273" s="10"/>
      <c r="H273" s="10"/>
      <c r="I273" s="11">
        <f>SUM(C273*6,D273*0,H273*15)</f>
        <v>1782</v>
      </c>
      <c r="J273" s="12">
        <f>SUM(I269:I273)</f>
        <v>21258</v>
      </c>
    </row>
    <row r="274" spans="1:10" ht="12">
      <c r="A274" s="102"/>
      <c r="B274" s="13"/>
      <c r="C274" s="14"/>
      <c r="D274" s="14"/>
      <c r="E274" s="14"/>
      <c r="F274" s="14"/>
      <c r="G274" s="15"/>
      <c r="H274" s="15"/>
      <c r="I274" s="16"/>
      <c r="J274" s="17"/>
    </row>
    <row r="275" spans="1:10" ht="12">
      <c r="A275" s="102"/>
      <c r="B275" s="8" t="s">
        <v>18</v>
      </c>
      <c r="C275" s="9"/>
      <c r="D275" s="9"/>
      <c r="E275" s="9"/>
      <c r="F275" s="9">
        <v>139</v>
      </c>
      <c r="G275" s="10">
        <v>7</v>
      </c>
      <c r="H275" s="10"/>
      <c r="I275" s="11">
        <f>SUM(E275*10,F275*7,G275*5,H275*15)</f>
        <v>1008</v>
      </c>
      <c r="J275" s="12"/>
    </row>
    <row r="276" spans="1:10" ht="12">
      <c r="A276" s="102"/>
      <c r="B276" s="8" t="s">
        <v>19</v>
      </c>
      <c r="C276" s="9"/>
      <c r="D276" s="9"/>
      <c r="E276" s="9"/>
      <c r="F276" s="9">
        <v>118</v>
      </c>
      <c r="G276" s="10">
        <v>4</v>
      </c>
      <c r="H276" s="10"/>
      <c r="I276" s="11">
        <f>SUM(E276*10,F276*7,G276*5,H276*15)</f>
        <v>846</v>
      </c>
      <c r="J276" s="12">
        <f>SUM(I275:I276)</f>
        <v>1854</v>
      </c>
    </row>
    <row r="277" spans="1:10" ht="12">
      <c r="A277" s="102"/>
      <c r="B277" s="18" t="s">
        <v>20</v>
      </c>
      <c r="C277" s="19">
        <f aca="true" t="shared" si="33" ref="C277:I277">SUM(C269:C276)</f>
        <v>3543</v>
      </c>
      <c r="D277" s="19">
        <f t="shared" si="33"/>
        <v>363</v>
      </c>
      <c r="E277" s="19">
        <f t="shared" si="33"/>
        <v>0</v>
      </c>
      <c r="F277" s="19">
        <f t="shared" si="33"/>
        <v>257</v>
      </c>
      <c r="G277" s="19">
        <f t="shared" si="33"/>
        <v>11</v>
      </c>
      <c r="H277" s="19">
        <f t="shared" si="33"/>
        <v>0</v>
      </c>
      <c r="I277" s="19">
        <f t="shared" si="33"/>
        <v>23112</v>
      </c>
      <c r="J277" s="20">
        <f>SUM(J276,J273)</f>
        <v>23112</v>
      </c>
    </row>
    <row r="278" spans="1:10" ht="12">
      <c r="A278" s="102" t="s">
        <v>53</v>
      </c>
      <c r="B278" s="8" t="s">
        <v>14</v>
      </c>
      <c r="C278" s="9">
        <v>143</v>
      </c>
      <c r="D278" s="9">
        <v>24</v>
      </c>
      <c r="E278" s="9"/>
      <c r="F278" s="9"/>
      <c r="G278" s="10"/>
      <c r="H278" s="10"/>
      <c r="I278" s="11">
        <f>SUM(C278*6,D278*0,H278*15)</f>
        <v>858</v>
      </c>
      <c r="J278" s="12"/>
    </row>
    <row r="279" spans="1:10" ht="12">
      <c r="A279" s="102"/>
      <c r="B279" s="8" t="s">
        <v>15</v>
      </c>
      <c r="C279" s="9">
        <v>158</v>
      </c>
      <c r="D279" s="9">
        <v>14</v>
      </c>
      <c r="E279" s="9"/>
      <c r="F279" s="9"/>
      <c r="G279" s="10"/>
      <c r="H279" s="10"/>
      <c r="I279" s="11">
        <f>SUM(C279*6,D279*0,H279*15)</f>
        <v>948</v>
      </c>
      <c r="J279" s="12"/>
    </row>
    <row r="280" spans="1:10" ht="12">
      <c r="A280" s="102"/>
      <c r="B280" s="8" t="s">
        <v>21</v>
      </c>
      <c r="C280" s="9">
        <v>89</v>
      </c>
      <c r="D280" s="9">
        <v>21</v>
      </c>
      <c r="E280" s="9"/>
      <c r="F280" s="9"/>
      <c r="G280" s="10"/>
      <c r="H280" s="10"/>
      <c r="I280" s="11">
        <f>SUM(C280*6,D280*0,H280*15)</f>
        <v>534</v>
      </c>
      <c r="J280" s="12"/>
    </row>
    <row r="281" spans="1:10" ht="12">
      <c r="A281" s="102"/>
      <c r="B281" s="8">
        <v>920</v>
      </c>
      <c r="C281" s="9">
        <v>182</v>
      </c>
      <c r="D281" s="9"/>
      <c r="E281" s="9"/>
      <c r="F281" s="9"/>
      <c r="G281" s="10"/>
      <c r="H281" s="10"/>
      <c r="I281" s="11">
        <f>SUM(C281*6,D281*0,H281*15)</f>
        <v>1092</v>
      </c>
      <c r="J281" s="12"/>
    </row>
    <row r="282" spans="1:10" ht="12">
      <c r="A282" s="102"/>
      <c r="B282" s="8" t="s">
        <v>17</v>
      </c>
      <c r="C282" s="9">
        <v>87</v>
      </c>
      <c r="D282" s="9">
        <v>14</v>
      </c>
      <c r="E282" s="9"/>
      <c r="F282" s="9"/>
      <c r="G282" s="10"/>
      <c r="H282" s="10"/>
      <c r="I282" s="11">
        <f>SUM(C282*6,D282*0,H282*15)</f>
        <v>522</v>
      </c>
      <c r="J282" s="12">
        <f>SUM(I278:I282)</f>
        <v>3954</v>
      </c>
    </row>
    <row r="283" spans="1:10" ht="12">
      <c r="A283" s="102"/>
      <c r="B283" s="13"/>
      <c r="C283" s="14"/>
      <c r="D283" s="14"/>
      <c r="E283" s="14"/>
      <c r="F283" s="14"/>
      <c r="G283" s="15"/>
      <c r="H283" s="15"/>
      <c r="I283" s="16"/>
      <c r="J283" s="17"/>
    </row>
    <row r="284" spans="1:10" ht="12">
      <c r="A284" s="102"/>
      <c r="B284" s="8" t="s">
        <v>18</v>
      </c>
      <c r="C284" s="9"/>
      <c r="D284" s="9"/>
      <c r="E284" s="9"/>
      <c r="F284" s="9">
        <v>31</v>
      </c>
      <c r="G284" s="10"/>
      <c r="H284" s="10"/>
      <c r="I284" s="11">
        <f>SUM(E284*10,F284*7,G284*5,H284*15)</f>
        <v>217</v>
      </c>
      <c r="J284" s="12"/>
    </row>
    <row r="285" spans="1:10" ht="12">
      <c r="A285" s="102"/>
      <c r="B285" s="8" t="s">
        <v>19</v>
      </c>
      <c r="C285" s="9"/>
      <c r="D285" s="9"/>
      <c r="E285" s="9"/>
      <c r="F285" s="9">
        <v>8</v>
      </c>
      <c r="G285" s="10"/>
      <c r="H285" s="10"/>
      <c r="I285" s="11">
        <f>SUM(E285*10,F285*7,G285*5,H285*15)</f>
        <v>56</v>
      </c>
      <c r="J285" s="12">
        <f>SUM(I284:I285)</f>
        <v>273</v>
      </c>
    </row>
    <row r="286" spans="1:10" ht="12">
      <c r="A286" s="102"/>
      <c r="B286" s="18" t="s">
        <v>20</v>
      </c>
      <c r="C286" s="19">
        <f aca="true" t="shared" si="34" ref="C286:I286">SUM(C278:C285)</f>
        <v>659</v>
      </c>
      <c r="D286" s="19">
        <f t="shared" si="34"/>
        <v>73</v>
      </c>
      <c r="E286" s="19">
        <f t="shared" si="34"/>
        <v>0</v>
      </c>
      <c r="F286" s="19">
        <f t="shared" si="34"/>
        <v>39</v>
      </c>
      <c r="G286" s="19">
        <f t="shared" si="34"/>
        <v>0</v>
      </c>
      <c r="H286" s="19">
        <f t="shared" si="34"/>
        <v>0</v>
      </c>
      <c r="I286" s="19">
        <f t="shared" si="34"/>
        <v>4227</v>
      </c>
      <c r="J286" s="20">
        <f>SUM(J285,J282)</f>
        <v>4227</v>
      </c>
    </row>
    <row r="287" spans="1:10" ht="12">
      <c r="A287" s="103" t="s">
        <v>22</v>
      </c>
      <c r="B287" s="103">
        <v>920</v>
      </c>
      <c r="C287" s="21">
        <f aca="true" t="shared" si="35" ref="C287:J287">SUM(C286,C277,C268,C259,C250,C241,C232,C223)</f>
        <v>11072</v>
      </c>
      <c r="D287" s="21">
        <f t="shared" si="35"/>
        <v>1775</v>
      </c>
      <c r="E287" s="21">
        <f t="shared" si="35"/>
        <v>0</v>
      </c>
      <c r="F287" s="21">
        <f t="shared" si="35"/>
        <v>832</v>
      </c>
      <c r="G287" s="21">
        <f t="shared" si="35"/>
        <v>22</v>
      </c>
      <c r="H287" s="21">
        <f t="shared" si="35"/>
        <v>0</v>
      </c>
      <c r="I287" s="21">
        <f t="shared" si="35"/>
        <v>72366</v>
      </c>
      <c r="J287" s="21">
        <f t="shared" si="35"/>
        <v>72366</v>
      </c>
    </row>
    <row r="288" spans="1:10" ht="12">
      <c r="A288" s="105"/>
      <c r="B288" s="105"/>
      <c r="C288" s="23">
        <f>SUM(C287,C214,C150,C86,C22)</f>
        <v>45545</v>
      </c>
      <c r="D288" s="23">
        <f>SUM(D287,D214,D150,D86,D22)</f>
        <v>6936</v>
      </c>
      <c r="E288" s="23">
        <f aca="true" t="shared" si="36" ref="E288:J288">SUM(E214:E287,E150,E86,E22)</f>
        <v>0</v>
      </c>
      <c r="F288" s="23">
        <f t="shared" si="36"/>
        <v>5391</v>
      </c>
      <c r="G288" s="23">
        <f t="shared" si="36"/>
        <v>120</v>
      </c>
      <c r="H288" s="23">
        <f t="shared" si="36"/>
        <v>0</v>
      </c>
      <c r="I288" s="23">
        <f t="shared" si="36"/>
        <v>444471</v>
      </c>
      <c r="J288" s="23">
        <f t="shared" si="36"/>
        <v>444471</v>
      </c>
    </row>
  </sheetData>
  <sheetProtection selectLockedCells="1" selectUnlockedCells="1"/>
  <mergeCells count="41">
    <mergeCell ref="A260:A268"/>
    <mergeCell ref="A269:A277"/>
    <mergeCell ref="A278:A286"/>
    <mergeCell ref="A287:B287"/>
    <mergeCell ref="A288:B288"/>
    <mergeCell ref="A214:B214"/>
    <mergeCell ref="A215:A223"/>
    <mergeCell ref="A224:A232"/>
    <mergeCell ref="A233:A241"/>
    <mergeCell ref="A242:A250"/>
    <mergeCell ref="A251:A259"/>
    <mergeCell ref="A160:A168"/>
    <mergeCell ref="A169:A177"/>
    <mergeCell ref="A178:A186"/>
    <mergeCell ref="A187:A195"/>
    <mergeCell ref="A196:A204"/>
    <mergeCell ref="A205:A213"/>
    <mergeCell ref="A114:A122"/>
    <mergeCell ref="A123:A131"/>
    <mergeCell ref="A132:A140"/>
    <mergeCell ref="A141:A149"/>
    <mergeCell ref="A150:B150"/>
    <mergeCell ref="A151:A159"/>
    <mergeCell ref="A68:A76"/>
    <mergeCell ref="A77:A85"/>
    <mergeCell ref="A86:B86"/>
    <mergeCell ref="A87:A95"/>
    <mergeCell ref="A96:A104"/>
    <mergeCell ref="A105:A113"/>
    <mergeCell ref="A22:B22"/>
    <mergeCell ref="A23:A31"/>
    <mergeCell ref="A32:A40"/>
    <mergeCell ref="A41:A49"/>
    <mergeCell ref="A50:A58"/>
    <mergeCell ref="A59:A67"/>
    <mergeCell ref="A1:J1"/>
    <mergeCell ref="A2:B2"/>
    <mergeCell ref="C2:D2"/>
    <mergeCell ref="E2:G2"/>
    <mergeCell ref="A4:A12"/>
    <mergeCell ref="A13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I288"/>
  <sheetViews>
    <sheetView zoomScale="110" zoomScaleNormal="110" zoomScalePageLayoutView="0" workbookViewId="0" topLeftCell="A268">
      <selection activeCell="C288" sqref="C288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41730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43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HZ3"/>
      <c r="IA3"/>
      <c r="IB3"/>
      <c r="IC3"/>
      <c r="ID3"/>
      <c r="IE3"/>
      <c r="IF3"/>
      <c r="IG3"/>
      <c r="IH3"/>
      <c r="II3"/>
    </row>
    <row r="4" spans="1:10" ht="12">
      <c r="A4" s="102">
        <v>41730</v>
      </c>
      <c r="B4" s="8" t="s">
        <v>14</v>
      </c>
      <c r="C4" s="9">
        <v>124</v>
      </c>
      <c r="D4" s="9">
        <v>24</v>
      </c>
      <c r="E4" s="9"/>
      <c r="F4" s="9"/>
      <c r="G4" s="10"/>
      <c r="H4" s="10"/>
      <c r="I4" s="11">
        <f>SUM(C4*6,D4*0,H4*15)</f>
        <v>744</v>
      </c>
      <c r="J4" s="12"/>
    </row>
    <row r="5" spans="1:10" ht="12">
      <c r="A5" s="102"/>
      <c r="B5" s="8" t="s">
        <v>15</v>
      </c>
      <c r="C5" s="9">
        <v>233</v>
      </c>
      <c r="D5" s="9">
        <v>46</v>
      </c>
      <c r="E5" s="9"/>
      <c r="F5" s="9"/>
      <c r="G5" s="10"/>
      <c r="H5" s="10"/>
      <c r="I5" s="11">
        <f>SUM(C5*6,D5*0,H5*15)</f>
        <v>1398</v>
      </c>
      <c r="J5" s="12"/>
    </row>
    <row r="6" spans="1:10" ht="12">
      <c r="A6" s="102"/>
      <c r="B6" s="8" t="s">
        <v>16</v>
      </c>
      <c r="C6" s="9">
        <v>0</v>
      </c>
      <c r="D6" s="9">
        <v>0</v>
      </c>
      <c r="E6" s="9">
        <v>0</v>
      </c>
      <c r="F6" s="9"/>
      <c r="G6" s="10"/>
      <c r="H6" s="10"/>
      <c r="I6" s="11">
        <f>SUM(C6*6,D6*0,H6*15)</f>
        <v>0</v>
      </c>
      <c r="J6" s="12"/>
    </row>
    <row r="7" spans="1:10" ht="12">
      <c r="A7" s="102"/>
      <c r="B7" s="8">
        <v>920</v>
      </c>
      <c r="C7" s="9">
        <v>204</v>
      </c>
      <c r="D7" s="9">
        <v>6</v>
      </c>
      <c r="E7" s="9"/>
      <c r="F7" s="9"/>
      <c r="G7" s="10"/>
      <c r="H7" s="10"/>
      <c r="I7" s="11">
        <f>SUM(C7*6,D7*0,H7*15)</f>
        <v>1224</v>
      </c>
      <c r="J7" s="12"/>
    </row>
    <row r="8" spans="1:10" ht="12">
      <c r="A8" s="102"/>
      <c r="B8" s="8" t="s">
        <v>17</v>
      </c>
      <c r="C8" s="9">
        <v>60</v>
      </c>
      <c r="D8" s="9">
        <v>46</v>
      </c>
      <c r="E8" s="9"/>
      <c r="F8" s="9"/>
      <c r="G8" s="10"/>
      <c r="H8" s="10"/>
      <c r="I8" s="11">
        <f>SUM(C8*6,D8*0,H8*15)</f>
        <v>360</v>
      </c>
      <c r="J8" s="12">
        <f>SUM(I4:I8)</f>
        <v>3726</v>
      </c>
    </row>
    <row r="9" spans="1:10" ht="12">
      <c r="A9" s="102"/>
      <c r="B9" s="13"/>
      <c r="C9" s="14"/>
      <c r="D9" s="14"/>
      <c r="E9" s="14"/>
      <c r="F9" s="14"/>
      <c r="G9" s="15"/>
      <c r="H9" s="15"/>
      <c r="I9" s="16"/>
      <c r="J9" s="17"/>
    </row>
    <row r="10" spans="1:10" ht="12">
      <c r="A10" s="102"/>
      <c r="B10" s="8" t="s">
        <v>18</v>
      </c>
      <c r="C10" s="9"/>
      <c r="D10" s="9"/>
      <c r="E10" s="9"/>
      <c r="F10" s="9">
        <v>64</v>
      </c>
      <c r="G10" s="10">
        <v>2</v>
      </c>
      <c r="H10" s="10"/>
      <c r="I10" s="11">
        <f>SUM(E10*10,F10*7,G10*5,H10*15)</f>
        <v>458</v>
      </c>
      <c r="J10" s="12"/>
    </row>
    <row r="11" spans="1:10" ht="12">
      <c r="A11" s="102"/>
      <c r="B11" s="8" t="s">
        <v>19</v>
      </c>
      <c r="C11" s="9"/>
      <c r="D11" s="9"/>
      <c r="E11" s="9"/>
      <c r="F11" s="9">
        <v>6</v>
      </c>
      <c r="G11" s="10"/>
      <c r="H11" s="10"/>
      <c r="I11" s="11">
        <f>SUM(E11*10,F11*7,G11*5,H11*15)</f>
        <v>42</v>
      </c>
      <c r="J11" s="12">
        <f>SUM(I10:I11)</f>
        <v>500</v>
      </c>
    </row>
    <row r="12" spans="1:10" ht="12">
      <c r="A12" s="102"/>
      <c r="B12" s="18" t="s">
        <v>20</v>
      </c>
      <c r="C12" s="19">
        <f aca="true" t="shared" si="0" ref="C12:I12">SUM(C4:C11)</f>
        <v>621</v>
      </c>
      <c r="D12" s="19">
        <f t="shared" si="0"/>
        <v>122</v>
      </c>
      <c r="E12" s="19">
        <f t="shared" si="0"/>
        <v>0</v>
      </c>
      <c r="F12" s="19">
        <f t="shared" si="0"/>
        <v>70</v>
      </c>
      <c r="G12" s="19">
        <f t="shared" si="0"/>
        <v>2</v>
      </c>
      <c r="H12" s="19">
        <f t="shared" si="0"/>
        <v>0</v>
      </c>
      <c r="I12" s="19">
        <f t="shared" si="0"/>
        <v>4226</v>
      </c>
      <c r="J12" s="20">
        <f>SUM(J11,J8)</f>
        <v>4226</v>
      </c>
    </row>
    <row r="13" spans="1:10" ht="12">
      <c r="A13" s="102">
        <v>41731</v>
      </c>
      <c r="B13" s="8" t="s">
        <v>14</v>
      </c>
      <c r="C13" s="9">
        <v>190</v>
      </c>
      <c r="D13" s="9">
        <v>50</v>
      </c>
      <c r="E13" s="9"/>
      <c r="F13" s="9"/>
      <c r="G13" s="10"/>
      <c r="H13" s="10"/>
      <c r="I13" s="11">
        <f>SUM(C13*6,D13*0,H13*15)</f>
        <v>1140</v>
      </c>
      <c r="J13" s="12"/>
    </row>
    <row r="14" spans="1:10" ht="12">
      <c r="A14" s="102"/>
      <c r="B14" s="8" t="s">
        <v>15</v>
      </c>
      <c r="C14" s="9">
        <v>163</v>
      </c>
      <c r="D14" s="9"/>
      <c r="E14" s="9"/>
      <c r="F14" s="9"/>
      <c r="G14" s="10"/>
      <c r="H14" s="10"/>
      <c r="I14" s="11">
        <f>SUM(C14*6,D14*0,H14*15)</f>
        <v>978</v>
      </c>
      <c r="J14" s="12"/>
    </row>
    <row r="15" spans="1:10" ht="12">
      <c r="A15" s="102"/>
      <c r="B15" s="8" t="s">
        <v>16</v>
      </c>
      <c r="C15" s="9">
        <v>44</v>
      </c>
      <c r="D15" s="9"/>
      <c r="E15" s="9"/>
      <c r="F15" s="9"/>
      <c r="G15" s="10"/>
      <c r="H15" s="10"/>
      <c r="I15" s="11">
        <f>SUM(C15*6,D15*0,H15*15)</f>
        <v>264</v>
      </c>
      <c r="J15" s="12"/>
    </row>
    <row r="16" spans="1:10" ht="12">
      <c r="A16" s="102"/>
      <c r="B16" s="8">
        <v>920</v>
      </c>
      <c r="C16" s="9">
        <v>195</v>
      </c>
      <c r="D16" s="9">
        <v>10</v>
      </c>
      <c r="E16" s="9"/>
      <c r="F16" s="9"/>
      <c r="G16" s="10"/>
      <c r="H16" s="10"/>
      <c r="I16" s="11">
        <f>SUM(C16*6,D16*0,H16*15)</f>
        <v>1170</v>
      </c>
      <c r="J16" s="12"/>
    </row>
    <row r="17" spans="1:10" ht="12">
      <c r="A17" s="102"/>
      <c r="B17" s="8" t="s">
        <v>17</v>
      </c>
      <c r="C17" s="9">
        <v>59</v>
      </c>
      <c r="D17" s="9"/>
      <c r="E17" s="9"/>
      <c r="F17" s="9"/>
      <c r="G17" s="10"/>
      <c r="H17" s="10"/>
      <c r="I17" s="11">
        <f>SUM(C17*6,D17*0,H17*15)</f>
        <v>354</v>
      </c>
      <c r="J17" s="12">
        <f>SUM(I13:I17)</f>
        <v>3906</v>
      </c>
    </row>
    <row r="18" spans="1:10" ht="12">
      <c r="A18" s="102"/>
      <c r="B18" s="13"/>
      <c r="C18" s="14"/>
      <c r="D18" s="14"/>
      <c r="E18" s="14"/>
      <c r="F18" s="14"/>
      <c r="G18" s="15"/>
      <c r="H18" s="15"/>
      <c r="I18" s="16"/>
      <c r="J18" s="17"/>
    </row>
    <row r="19" spans="1:10" ht="12">
      <c r="A19" s="102"/>
      <c r="B19" s="8" t="s">
        <v>18</v>
      </c>
      <c r="C19" s="9"/>
      <c r="D19" s="9"/>
      <c r="E19" s="9"/>
      <c r="F19" s="9">
        <v>17</v>
      </c>
      <c r="G19" s="10"/>
      <c r="H19" s="10"/>
      <c r="I19" s="11">
        <f>SUM(E19*10,F19*7,G19*5,H19*15)</f>
        <v>119</v>
      </c>
      <c r="J19" s="12"/>
    </row>
    <row r="20" spans="1:10" ht="12">
      <c r="A20" s="102"/>
      <c r="B20" s="8" t="s">
        <v>19</v>
      </c>
      <c r="C20" s="9"/>
      <c r="D20" s="9"/>
      <c r="E20" s="9"/>
      <c r="F20" s="9">
        <v>34</v>
      </c>
      <c r="G20" s="10">
        <v>1</v>
      </c>
      <c r="H20" s="10"/>
      <c r="I20" s="11">
        <f>SUM(E20*10,F20*7,G20*5,H20*15)</f>
        <v>243</v>
      </c>
      <c r="J20" s="12">
        <f>SUM(I19:I20)</f>
        <v>362</v>
      </c>
    </row>
    <row r="21" spans="1:10" ht="12">
      <c r="A21" s="102"/>
      <c r="B21" s="18" t="s">
        <v>20</v>
      </c>
      <c r="C21" s="19">
        <f aca="true" t="shared" si="1" ref="C21:I21">SUM(C13:C20)</f>
        <v>651</v>
      </c>
      <c r="D21" s="19">
        <f t="shared" si="1"/>
        <v>60</v>
      </c>
      <c r="E21" s="19">
        <f t="shared" si="1"/>
        <v>0</v>
      </c>
      <c r="F21" s="19">
        <f t="shared" si="1"/>
        <v>51</v>
      </c>
      <c r="G21" s="19">
        <f t="shared" si="1"/>
        <v>1</v>
      </c>
      <c r="H21" s="19">
        <f t="shared" si="1"/>
        <v>0</v>
      </c>
      <c r="I21" s="19">
        <f t="shared" si="1"/>
        <v>4268</v>
      </c>
      <c r="J21" s="20">
        <f>SUM(J20,J17)</f>
        <v>4268</v>
      </c>
    </row>
    <row r="22" spans="1:10" ht="12">
      <c r="A22" s="103" t="s">
        <v>22</v>
      </c>
      <c r="B22" s="103">
        <v>920</v>
      </c>
      <c r="C22" s="21">
        <f aca="true" t="shared" si="2" ref="C22:J22">SUM(C21,C12)</f>
        <v>1272</v>
      </c>
      <c r="D22" s="21">
        <f t="shared" si="2"/>
        <v>182</v>
      </c>
      <c r="E22" s="21">
        <f t="shared" si="2"/>
        <v>0</v>
      </c>
      <c r="F22" s="21">
        <f t="shared" si="2"/>
        <v>121</v>
      </c>
      <c r="G22" s="21">
        <f t="shared" si="2"/>
        <v>3</v>
      </c>
      <c r="H22" s="21">
        <f t="shared" si="2"/>
        <v>0</v>
      </c>
      <c r="I22" s="21">
        <f t="shared" si="2"/>
        <v>8494</v>
      </c>
      <c r="J22" s="21">
        <f t="shared" si="2"/>
        <v>8494</v>
      </c>
    </row>
    <row r="23" spans="1:10" ht="12">
      <c r="A23" s="102">
        <v>41732</v>
      </c>
      <c r="B23" s="8" t="s">
        <v>14</v>
      </c>
      <c r="C23" s="9">
        <v>206</v>
      </c>
      <c r="D23" s="9">
        <v>47</v>
      </c>
      <c r="E23" s="9"/>
      <c r="F23" s="9"/>
      <c r="G23" s="10"/>
      <c r="H23" s="10"/>
      <c r="I23" s="11">
        <f>SUM(C23*6,D23*0,H23*15)</f>
        <v>1236</v>
      </c>
      <c r="J23" s="12"/>
    </row>
    <row r="24" spans="1:10" ht="12">
      <c r="A24" s="102"/>
      <c r="B24" s="8" t="s">
        <v>15</v>
      </c>
      <c r="C24" s="9">
        <v>154</v>
      </c>
      <c r="D24" s="9">
        <v>21</v>
      </c>
      <c r="E24" s="9"/>
      <c r="F24" s="9"/>
      <c r="G24" s="10"/>
      <c r="H24" s="10"/>
      <c r="I24" s="11">
        <f>SUM(C24*6,D24*0,H24*15)</f>
        <v>924</v>
      </c>
      <c r="J24" s="12"/>
    </row>
    <row r="25" spans="1:10" ht="12">
      <c r="A25" s="102"/>
      <c r="B25" s="8" t="s">
        <v>16</v>
      </c>
      <c r="C25" s="9">
        <v>11</v>
      </c>
      <c r="D25" s="9">
        <v>2</v>
      </c>
      <c r="E25" s="9"/>
      <c r="F25" s="9"/>
      <c r="G25" s="10"/>
      <c r="H25" s="10"/>
      <c r="I25" s="11">
        <f>SUM(C25*6,D25*0,H25*15)</f>
        <v>66</v>
      </c>
      <c r="J25" s="12"/>
    </row>
    <row r="26" spans="1:10" ht="12">
      <c r="A26" s="102"/>
      <c r="B26" s="8">
        <v>920</v>
      </c>
      <c r="C26" s="9">
        <v>253</v>
      </c>
      <c r="D26" s="9">
        <v>8</v>
      </c>
      <c r="E26" s="9"/>
      <c r="F26" s="9"/>
      <c r="G26" s="10"/>
      <c r="H26" s="10"/>
      <c r="I26" s="11">
        <f>SUM(C26*6,D26*0,H26*15)</f>
        <v>1518</v>
      </c>
      <c r="J26" s="12"/>
    </row>
    <row r="27" spans="1:10" ht="12">
      <c r="A27" s="102"/>
      <c r="B27" s="8" t="s">
        <v>17</v>
      </c>
      <c r="C27" s="9">
        <v>100</v>
      </c>
      <c r="D27" s="9">
        <v>40</v>
      </c>
      <c r="E27" s="9"/>
      <c r="F27" s="9"/>
      <c r="G27" s="10"/>
      <c r="H27" s="10"/>
      <c r="I27" s="11">
        <f>SUM(C27*6,D27*0,H27*15)</f>
        <v>600</v>
      </c>
      <c r="J27" s="12">
        <f>SUM(I23:I27)</f>
        <v>4344</v>
      </c>
    </row>
    <row r="28" spans="1:10" ht="12">
      <c r="A28" s="102"/>
      <c r="B28" s="13"/>
      <c r="C28" s="14"/>
      <c r="D28" s="14"/>
      <c r="E28" s="14"/>
      <c r="F28" s="14"/>
      <c r="G28" s="15"/>
      <c r="H28" s="15"/>
      <c r="I28" s="16"/>
      <c r="J28" s="17"/>
    </row>
    <row r="29" spans="1:10" ht="12">
      <c r="A29" s="102"/>
      <c r="B29" s="8" t="s">
        <v>18</v>
      </c>
      <c r="C29" s="9"/>
      <c r="D29" s="9"/>
      <c r="E29" s="9"/>
      <c r="F29" s="9">
        <v>45</v>
      </c>
      <c r="G29" s="10"/>
      <c r="H29" s="10"/>
      <c r="I29" s="11">
        <f>SUM(E29*10,F29*7,G29*5,H29*15)</f>
        <v>315</v>
      </c>
      <c r="J29" s="12"/>
    </row>
    <row r="30" spans="1:10" ht="12">
      <c r="A30" s="102"/>
      <c r="B30" s="8" t="s">
        <v>19</v>
      </c>
      <c r="C30" s="9"/>
      <c r="D30" s="9"/>
      <c r="E30" s="9"/>
      <c r="F30" s="9">
        <v>6</v>
      </c>
      <c r="G30" s="10"/>
      <c r="H30" s="10"/>
      <c r="I30" s="11">
        <f>SUM(E30*10,F30*7,G30*5,H30*15)</f>
        <v>42</v>
      </c>
      <c r="J30" s="12">
        <f>SUM(I29:I30)</f>
        <v>357</v>
      </c>
    </row>
    <row r="31" spans="1:10" ht="12">
      <c r="A31" s="102"/>
      <c r="B31" s="18" t="s">
        <v>20</v>
      </c>
      <c r="C31" s="19">
        <f aca="true" t="shared" si="3" ref="C31:I31">SUM(C23:C30)</f>
        <v>724</v>
      </c>
      <c r="D31" s="19">
        <f t="shared" si="3"/>
        <v>118</v>
      </c>
      <c r="E31" s="19">
        <f t="shared" si="3"/>
        <v>0</v>
      </c>
      <c r="F31" s="19">
        <f t="shared" si="3"/>
        <v>51</v>
      </c>
      <c r="G31" s="19">
        <f t="shared" si="3"/>
        <v>0</v>
      </c>
      <c r="H31" s="19">
        <f t="shared" si="3"/>
        <v>0</v>
      </c>
      <c r="I31" s="19">
        <f t="shared" si="3"/>
        <v>4701</v>
      </c>
      <c r="J31" s="20">
        <f>SUM(J30,J27)</f>
        <v>4701</v>
      </c>
    </row>
    <row r="32" spans="1:10" ht="12">
      <c r="A32" s="102">
        <v>41733</v>
      </c>
      <c r="B32" s="8" t="s">
        <v>14</v>
      </c>
      <c r="C32" s="9">
        <v>172</v>
      </c>
      <c r="D32" s="9">
        <v>29</v>
      </c>
      <c r="E32" s="9"/>
      <c r="F32" s="9"/>
      <c r="G32" s="10"/>
      <c r="H32" s="10"/>
      <c r="I32" s="11">
        <f>SUM(C32*6,D32*0,H32*15)</f>
        <v>1032</v>
      </c>
      <c r="J32" s="12"/>
    </row>
    <row r="33" spans="1:10" ht="12">
      <c r="A33" s="102"/>
      <c r="B33" s="8" t="s">
        <v>15</v>
      </c>
      <c r="C33" s="9">
        <v>255</v>
      </c>
      <c r="D33" s="9">
        <v>30</v>
      </c>
      <c r="E33" s="9"/>
      <c r="F33" s="9"/>
      <c r="G33" s="10"/>
      <c r="H33" s="10"/>
      <c r="I33" s="11">
        <f>SUM(C33*6,D33*0,H33*15)</f>
        <v>1530</v>
      </c>
      <c r="J33" s="12"/>
    </row>
    <row r="34" spans="1:10" ht="12">
      <c r="A34" s="102"/>
      <c r="B34" s="8" t="s">
        <v>16</v>
      </c>
      <c r="C34" s="9">
        <v>102</v>
      </c>
      <c r="D34" s="9">
        <v>15</v>
      </c>
      <c r="E34" s="9"/>
      <c r="F34" s="9"/>
      <c r="G34" s="10"/>
      <c r="H34" s="10"/>
      <c r="I34" s="11">
        <f>SUM(C34*6,D34*0,H34*15)</f>
        <v>612</v>
      </c>
      <c r="J34" s="12"/>
    </row>
    <row r="35" spans="1:10" ht="12">
      <c r="A35" s="102"/>
      <c r="B35" s="8">
        <v>920</v>
      </c>
      <c r="C35" s="9">
        <v>313</v>
      </c>
      <c r="D35" s="9">
        <v>85</v>
      </c>
      <c r="E35" s="9"/>
      <c r="F35" s="9"/>
      <c r="G35" s="10"/>
      <c r="H35" s="10"/>
      <c r="I35" s="11">
        <f>SUM(C35*6,D35*0,H35*15)</f>
        <v>1878</v>
      </c>
      <c r="J35" s="12"/>
    </row>
    <row r="36" spans="1:10" ht="12">
      <c r="A36" s="102"/>
      <c r="B36" s="8" t="s">
        <v>17</v>
      </c>
      <c r="C36" s="9">
        <v>73</v>
      </c>
      <c r="D36" s="9">
        <v>37</v>
      </c>
      <c r="E36" s="9"/>
      <c r="F36" s="9"/>
      <c r="G36" s="10"/>
      <c r="H36" s="10"/>
      <c r="I36" s="11">
        <f>SUM(C36*6,D36*0,H36*15)</f>
        <v>438</v>
      </c>
      <c r="J36" s="12">
        <f>SUM(I32:I36)</f>
        <v>5490</v>
      </c>
    </row>
    <row r="37" spans="1:10" ht="12">
      <c r="A37" s="102"/>
      <c r="B37" s="13"/>
      <c r="C37" s="14"/>
      <c r="D37" s="14"/>
      <c r="E37" s="14"/>
      <c r="F37" s="14"/>
      <c r="G37" s="15"/>
      <c r="H37" s="15"/>
      <c r="I37" s="16"/>
      <c r="J37" s="17"/>
    </row>
    <row r="38" spans="1:10" ht="12">
      <c r="A38" s="102"/>
      <c r="B38" s="8" t="s">
        <v>18</v>
      </c>
      <c r="C38" s="9"/>
      <c r="D38" s="9"/>
      <c r="E38" s="9"/>
      <c r="F38" s="9">
        <v>44</v>
      </c>
      <c r="G38" s="10"/>
      <c r="H38" s="10"/>
      <c r="I38" s="11">
        <f>SUM(E38*10,F38*7,G38*5,H38*15)</f>
        <v>308</v>
      </c>
      <c r="J38" s="12"/>
    </row>
    <row r="39" spans="1:10" ht="12">
      <c r="A39" s="102"/>
      <c r="B39" s="8" t="s">
        <v>19</v>
      </c>
      <c r="C39" s="9"/>
      <c r="D39" s="9"/>
      <c r="E39" s="9">
        <v>1</v>
      </c>
      <c r="F39" s="9">
        <v>16</v>
      </c>
      <c r="G39" s="10"/>
      <c r="H39" s="10"/>
      <c r="I39" s="11">
        <f>SUM(E39*10,F39*7,G39*5,H39*15)</f>
        <v>122</v>
      </c>
      <c r="J39" s="12">
        <f>SUM(I38:I39)</f>
        <v>430</v>
      </c>
    </row>
    <row r="40" spans="1:10" ht="12">
      <c r="A40" s="102"/>
      <c r="B40" s="18" t="s">
        <v>20</v>
      </c>
      <c r="C40" s="19">
        <f aca="true" t="shared" si="4" ref="C40:I40">SUM(C32:C39)</f>
        <v>915</v>
      </c>
      <c r="D40" s="19">
        <f t="shared" si="4"/>
        <v>196</v>
      </c>
      <c r="E40" s="19">
        <f t="shared" si="4"/>
        <v>1</v>
      </c>
      <c r="F40" s="19">
        <f t="shared" si="4"/>
        <v>60</v>
      </c>
      <c r="G40" s="19">
        <f t="shared" si="4"/>
        <v>0</v>
      </c>
      <c r="H40" s="19">
        <f t="shared" si="4"/>
        <v>0</v>
      </c>
      <c r="I40" s="19">
        <f t="shared" si="4"/>
        <v>5920</v>
      </c>
      <c r="J40" s="20">
        <f>SUM(J39,J36)</f>
        <v>5920</v>
      </c>
    </row>
    <row r="41" spans="1:10" ht="12">
      <c r="A41" s="102">
        <v>41734</v>
      </c>
      <c r="B41" s="8" t="s">
        <v>14</v>
      </c>
      <c r="C41" s="9">
        <v>206</v>
      </c>
      <c r="D41" s="9">
        <v>22</v>
      </c>
      <c r="E41" s="9"/>
      <c r="F41" s="9"/>
      <c r="G41" s="10"/>
      <c r="H41" s="10"/>
      <c r="I41" s="11">
        <f>SUM(C41*6,D41*0,H41*15)</f>
        <v>1236</v>
      </c>
      <c r="J41" s="12"/>
    </row>
    <row r="42" spans="1:10" ht="12">
      <c r="A42" s="102"/>
      <c r="B42" s="8" t="s">
        <v>15</v>
      </c>
      <c r="C42" s="9">
        <v>824</v>
      </c>
      <c r="D42" s="9">
        <v>95</v>
      </c>
      <c r="E42" s="9"/>
      <c r="F42" s="9"/>
      <c r="G42" s="10"/>
      <c r="H42" s="10"/>
      <c r="I42" s="11">
        <f>SUM(C42*6,D42*0,H42*15)</f>
        <v>4944</v>
      </c>
      <c r="J42" s="12"/>
    </row>
    <row r="43" spans="1:10" ht="12">
      <c r="A43" s="102"/>
      <c r="B43" s="8" t="s">
        <v>16</v>
      </c>
      <c r="C43" s="9">
        <v>532</v>
      </c>
      <c r="D43" s="9">
        <v>40</v>
      </c>
      <c r="E43" s="9"/>
      <c r="F43" s="9"/>
      <c r="G43" s="10"/>
      <c r="H43" s="10"/>
      <c r="I43" s="11">
        <f>SUM(C43*6,D43*0,H43*15)</f>
        <v>3192</v>
      </c>
      <c r="J43" s="12"/>
    </row>
    <row r="44" spans="1:10" ht="12">
      <c r="A44" s="102"/>
      <c r="B44" s="8">
        <v>920</v>
      </c>
      <c r="C44" s="9">
        <v>779</v>
      </c>
      <c r="D44" s="9">
        <v>0</v>
      </c>
      <c r="E44" s="9"/>
      <c r="F44" s="9"/>
      <c r="G44" s="10"/>
      <c r="H44" s="10"/>
      <c r="I44" s="11">
        <f>SUM(C44*6,D44*0,H44*15)</f>
        <v>4674</v>
      </c>
      <c r="J44" s="12"/>
    </row>
    <row r="45" spans="1:10" ht="12">
      <c r="A45" s="102"/>
      <c r="B45" s="8" t="s">
        <v>17</v>
      </c>
      <c r="C45" s="9">
        <v>262</v>
      </c>
      <c r="D45" s="9">
        <v>57</v>
      </c>
      <c r="E45" s="9"/>
      <c r="F45" s="9"/>
      <c r="G45" s="10"/>
      <c r="H45" s="10"/>
      <c r="I45" s="11">
        <f>SUM(C45*6,D45*0,H45*15)</f>
        <v>1572</v>
      </c>
      <c r="J45" s="12">
        <f>SUM(I41:I45)</f>
        <v>15618</v>
      </c>
    </row>
    <row r="46" spans="1:10" ht="12">
      <c r="A46" s="102"/>
      <c r="B46" s="13"/>
      <c r="C46" s="14"/>
      <c r="D46" s="14"/>
      <c r="E46" s="14"/>
      <c r="F46" s="14"/>
      <c r="G46" s="15"/>
      <c r="H46" s="15"/>
      <c r="I46" s="16"/>
      <c r="J46" s="17"/>
    </row>
    <row r="47" spans="1:10" ht="12">
      <c r="A47" s="102"/>
      <c r="B47" s="8" t="s">
        <v>18</v>
      </c>
      <c r="C47" s="9"/>
      <c r="D47" s="9"/>
      <c r="E47" s="9"/>
      <c r="F47" s="9">
        <v>137</v>
      </c>
      <c r="G47" s="10">
        <v>3</v>
      </c>
      <c r="H47" s="10"/>
      <c r="I47" s="11">
        <f>SUM(E47*10,F47*7,G47*5,H47*15)</f>
        <v>974</v>
      </c>
      <c r="J47" s="12"/>
    </row>
    <row r="48" spans="1:10" ht="12">
      <c r="A48" s="102"/>
      <c r="B48" s="8" t="s">
        <v>19</v>
      </c>
      <c r="C48" s="9"/>
      <c r="D48" s="9"/>
      <c r="E48" s="9"/>
      <c r="F48" s="9">
        <v>103</v>
      </c>
      <c r="G48" s="10">
        <v>4</v>
      </c>
      <c r="H48" s="10"/>
      <c r="I48" s="11">
        <f>SUM(E48*10,F48*7,G48*5,H48*15)</f>
        <v>741</v>
      </c>
      <c r="J48" s="12">
        <f>SUM(I47:I48)</f>
        <v>1715</v>
      </c>
    </row>
    <row r="49" spans="1:10" ht="12">
      <c r="A49" s="102"/>
      <c r="B49" s="18" t="s">
        <v>20</v>
      </c>
      <c r="C49" s="19">
        <f aca="true" t="shared" si="5" ref="C49:I49">SUM(C41:C48)</f>
        <v>2603</v>
      </c>
      <c r="D49" s="19">
        <f t="shared" si="5"/>
        <v>214</v>
      </c>
      <c r="E49" s="19">
        <f t="shared" si="5"/>
        <v>0</v>
      </c>
      <c r="F49" s="19">
        <f t="shared" si="5"/>
        <v>240</v>
      </c>
      <c r="G49" s="19">
        <f t="shared" si="5"/>
        <v>7</v>
      </c>
      <c r="H49" s="19">
        <f t="shared" si="5"/>
        <v>0</v>
      </c>
      <c r="I49" s="19">
        <f t="shared" si="5"/>
        <v>17333</v>
      </c>
      <c r="J49" s="20">
        <f>SUM(J48,J45)</f>
        <v>17333</v>
      </c>
    </row>
    <row r="50" spans="1:10" ht="12">
      <c r="A50" s="102">
        <v>41735</v>
      </c>
      <c r="B50" s="8" t="s">
        <v>14</v>
      </c>
      <c r="C50" s="9">
        <v>1076</v>
      </c>
      <c r="D50" s="9">
        <v>162</v>
      </c>
      <c r="E50" s="9"/>
      <c r="F50" s="9"/>
      <c r="G50" s="10"/>
      <c r="H50" s="10"/>
      <c r="I50" s="11">
        <f>SUM(C50*6,D50*0,H50*15)</f>
        <v>6456</v>
      </c>
      <c r="J50" s="12"/>
    </row>
    <row r="51" spans="1:10" ht="12">
      <c r="A51" s="102"/>
      <c r="B51" s="8" t="s">
        <v>15</v>
      </c>
      <c r="C51" s="9">
        <v>910</v>
      </c>
      <c r="D51" s="9">
        <v>111</v>
      </c>
      <c r="E51" s="9"/>
      <c r="F51" s="9"/>
      <c r="G51" s="10"/>
      <c r="H51" s="10"/>
      <c r="I51" s="11">
        <f>SUM(C51*6,D51*0,H51*15)</f>
        <v>5460</v>
      </c>
      <c r="J51" s="12"/>
    </row>
    <row r="52" spans="1:10" ht="12">
      <c r="A52" s="102"/>
      <c r="B52" s="8" t="s">
        <v>16</v>
      </c>
      <c r="C52" s="9">
        <v>553</v>
      </c>
      <c r="D52" s="9">
        <v>120</v>
      </c>
      <c r="E52" s="9"/>
      <c r="F52" s="9"/>
      <c r="G52" s="10"/>
      <c r="H52" s="10"/>
      <c r="I52" s="11">
        <f>SUM(C52*6,D52*0,H52*15)</f>
        <v>3318</v>
      </c>
      <c r="J52" s="12"/>
    </row>
    <row r="53" spans="1:10" ht="12">
      <c r="A53" s="102"/>
      <c r="B53" s="8">
        <v>920</v>
      </c>
      <c r="C53" s="9">
        <v>882</v>
      </c>
      <c r="D53" s="9"/>
      <c r="E53" s="9"/>
      <c r="F53" s="9"/>
      <c r="G53" s="10"/>
      <c r="H53" s="10"/>
      <c r="I53" s="11">
        <f>SUM(C53*6,D53*0,H53*15)</f>
        <v>5292</v>
      </c>
      <c r="J53" s="12"/>
    </row>
    <row r="54" spans="1:10" ht="12">
      <c r="A54" s="102"/>
      <c r="B54" s="8" t="s">
        <v>17</v>
      </c>
      <c r="C54" s="9">
        <v>335</v>
      </c>
      <c r="D54" s="9">
        <v>82</v>
      </c>
      <c r="E54" s="9"/>
      <c r="F54" s="9"/>
      <c r="G54" s="10"/>
      <c r="H54" s="10"/>
      <c r="I54" s="11">
        <f>SUM(C54*6,D54*0,H54*15)</f>
        <v>2010</v>
      </c>
      <c r="J54" s="12">
        <f>SUM(I50:I54)</f>
        <v>22536</v>
      </c>
    </row>
    <row r="55" spans="1:10" ht="12">
      <c r="A55" s="102"/>
      <c r="B55" s="13"/>
      <c r="C55" s="14"/>
      <c r="D55" s="14"/>
      <c r="E55" s="14"/>
      <c r="F55" s="14"/>
      <c r="G55" s="15"/>
      <c r="H55" s="15"/>
      <c r="I55" s="16"/>
      <c r="J55" s="17"/>
    </row>
    <row r="56" spans="1:10" ht="12">
      <c r="A56" s="102"/>
      <c r="B56" s="8" t="s">
        <v>18</v>
      </c>
      <c r="C56" s="9"/>
      <c r="D56" s="9"/>
      <c r="E56" s="9"/>
      <c r="F56" s="9">
        <v>138</v>
      </c>
      <c r="G56" s="10">
        <v>6</v>
      </c>
      <c r="H56" s="10"/>
      <c r="I56" s="11">
        <f>SUM(E56*10,F56*7,G56*5,H56*15)</f>
        <v>996</v>
      </c>
      <c r="J56" s="12"/>
    </row>
    <row r="57" spans="1:10" ht="12">
      <c r="A57" s="102"/>
      <c r="B57" s="8" t="s">
        <v>19</v>
      </c>
      <c r="C57" s="9"/>
      <c r="D57" s="9"/>
      <c r="E57" s="9"/>
      <c r="F57" s="9">
        <v>140</v>
      </c>
      <c r="G57" s="10">
        <v>2</v>
      </c>
      <c r="H57" s="10"/>
      <c r="I57" s="11">
        <f>SUM(E57*10,F57*7,G57*5,H57*15)</f>
        <v>990</v>
      </c>
      <c r="J57" s="12">
        <f>SUM(I56:I57)</f>
        <v>1986</v>
      </c>
    </row>
    <row r="58" spans="1:10" ht="12">
      <c r="A58" s="102"/>
      <c r="B58" s="18" t="s">
        <v>20</v>
      </c>
      <c r="C58" s="19">
        <f aca="true" t="shared" si="6" ref="C58:I58">SUM(C50:C57)</f>
        <v>3756</v>
      </c>
      <c r="D58" s="19">
        <f t="shared" si="6"/>
        <v>475</v>
      </c>
      <c r="E58" s="19">
        <f t="shared" si="6"/>
        <v>0</v>
      </c>
      <c r="F58" s="19">
        <f t="shared" si="6"/>
        <v>278</v>
      </c>
      <c r="G58" s="19">
        <f t="shared" si="6"/>
        <v>8</v>
      </c>
      <c r="H58" s="19">
        <f t="shared" si="6"/>
        <v>0</v>
      </c>
      <c r="I58" s="19">
        <f t="shared" si="6"/>
        <v>24522</v>
      </c>
      <c r="J58" s="20">
        <f>SUM(J57,J54)</f>
        <v>24522</v>
      </c>
    </row>
    <row r="59" spans="1:10" ht="12">
      <c r="A59" s="102">
        <v>41736</v>
      </c>
      <c r="B59" s="8" t="s">
        <v>14</v>
      </c>
      <c r="C59" s="9">
        <v>106</v>
      </c>
      <c r="D59" s="9">
        <v>10</v>
      </c>
      <c r="E59" s="9"/>
      <c r="F59" s="9"/>
      <c r="G59" s="10"/>
      <c r="H59" s="10"/>
      <c r="I59" s="11">
        <f>SUM(C59*6,D59*0,H59*15)</f>
        <v>636</v>
      </c>
      <c r="J59" s="12"/>
    </row>
    <row r="60" spans="1:10" ht="12">
      <c r="A60" s="102"/>
      <c r="B60" s="8" t="s">
        <v>15</v>
      </c>
      <c r="C60" s="9">
        <v>172</v>
      </c>
      <c r="D60" s="9">
        <v>65</v>
      </c>
      <c r="E60" s="9"/>
      <c r="F60" s="9"/>
      <c r="G60" s="10"/>
      <c r="H60" s="10"/>
      <c r="I60" s="11">
        <f>SUM(C60*6,D60*0,H60*15)</f>
        <v>1032</v>
      </c>
      <c r="J60" s="12"/>
    </row>
    <row r="61" spans="1:10" ht="12">
      <c r="A61" s="102"/>
      <c r="B61" s="8" t="s">
        <v>16</v>
      </c>
      <c r="C61" s="9">
        <v>131</v>
      </c>
      <c r="D61" s="9">
        <v>18</v>
      </c>
      <c r="E61" s="9"/>
      <c r="F61" s="9"/>
      <c r="G61" s="10"/>
      <c r="H61" s="10"/>
      <c r="I61" s="11">
        <f>SUM(C61*6,D61*0,H61*15)</f>
        <v>786</v>
      </c>
      <c r="J61" s="12"/>
    </row>
    <row r="62" spans="1:10" ht="12">
      <c r="A62" s="102"/>
      <c r="B62" s="8">
        <v>920</v>
      </c>
      <c r="C62" s="9">
        <v>286</v>
      </c>
      <c r="D62" s="9">
        <v>8</v>
      </c>
      <c r="E62" s="9"/>
      <c r="F62" s="9"/>
      <c r="G62" s="10"/>
      <c r="H62" s="10"/>
      <c r="I62" s="11">
        <f>SUM(C62*6,D62*0,H62*15)</f>
        <v>1716</v>
      </c>
      <c r="J62" s="12"/>
    </row>
    <row r="63" spans="1:10" ht="12">
      <c r="A63" s="102"/>
      <c r="B63" s="8" t="s">
        <v>17</v>
      </c>
      <c r="C63" s="9">
        <v>70</v>
      </c>
      <c r="D63" s="9">
        <v>31</v>
      </c>
      <c r="E63" s="9"/>
      <c r="F63" s="9"/>
      <c r="G63" s="10"/>
      <c r="H63" s="10"/>
      <c r="I63" s="11">
        <f>SUM(C63*6,D63*0,H63*15)</f>
        <v>420</v>
      </c>
      <c r="J63" s="12">
        <f>SUM(I59:I63)</f>
        <v>4590</v>
      </c>
    </row>
    <row r="64" spans="1:10" ht="12">
      <c r="A64" s="102"/>
      <c r="B64" s="13"/>
      <c r="C64" s="14"/>
      <c r="D64" s="14"/>
      <c r="E64" s="14"/>
      <c r="F64" s="14"/>
      <c r="G64" s="15"/>
      <c r="H64" s="15"/>
      <c r="I64" s="16"/>
      <c r="J64" s="17"/>
    </row>
    <row r="65" spans="1:10" ht="12">
      <c r="A65" s="102"/>
      <c r="B65" s="8" t="s">
        <v>18</v>
      </c>
      <c r="C65" s="9"/>
      <c r="D65" s="9"/>
      <c r="E65" s="9"/>
      <c r="F65" s="9">
        <v>40</v>
      </c>
      <c r="G65" s="10">
        <v>1</v>
      </c>
      <c r="H65" s="10"/>
      <c r="I65" s="11">
        <f>SUM(E65*10,F65*7,G65*5,H65*15)</f>
        <v>285</v>
      </c>
      <c r="J65" s="12"/>
    </row>
    <row r="66" spans="1:10" ht="12">
      <c r="A66" s="102"/>
      <c r="B66" s="8" t="s">
        <v>19</v>
      </c>
      <c r="C66" s="9"/>
      <c r="D66" s="9"/>
      <c r="E66" s="9"/>
      <c r="F66" s="9">
        <v>19</v>
      </c>
      <c r="G66" s="10"/>
      <c r="H66" s="10"/>
      <c r="I66" s="11">
        <f>SUM(E66*10,F66*7,G66*5,H66*15)</f>
        <v>133</v>
      </c>
      <c r="J66" s="12">
        <f>SUM(I65:I66)</f>
        <v>418</v>
      </c>
    </row>
    <row r="67" spans="1:10" ht="12">
      <c r="A67" s="102"/>
      <c r="B67" s="18" t="s">
        <v>20</v>
      </c>
      <c r="C67" s="19">
        <f aca="true" t="shared" si="7" ref="C67:I67">SUM(C59:C66)</f>
        <v>765</v>
      </c>
      <c r="D67" s="19">
        <f t="shared" si="7"/>
        <v>132</v>
      </c>
      <c r="E67" s="19">
        <f t="shared" si="7"/>
        <v>0</v>
      </c>
      <c r="F67" s="19">
        <f t="shared" si="7"/>
        <v>59</v>
      </c>
      <c r="G67" s="19">
        <f t="shared" si="7"/>
        <v>1</v>
      </c>
      <c r="H67" s="19">
        <f t="shared" si="7"/>
        <v>0</v>
      </c>
      <c r="I67" s="19">
        <f t="shared" si="7"/>
        <v>5008</v>
      </c>
      <c r="J67" s="20">
        <f>SUM(J66,J63)</f>
        <v>5008</v>
      </c>
    </row>
    <row r="68" spans="1:10" ht="12">
      <c r="A68" s="102">
        <v>41737</v>
      </c>
      <c r="B68" s="8" t="s">
        <v>14</v>
      </c>
      <c r="C68" s="9">
        <v>262</v>
      </c>
      <c r="D68" s="9"/>
      <c r="E68" s="9"/>
      <c r="F68" s="9"/>
      <c r="G68" s="10"/>
      <c r="H68" s="10"/>
      <c r="I68" s="11">
        <f>SUM(C68*6,D68*0,H68*15)</f>
        <v>1572</v>
      </c>
      <c r="J68" s="12"/>
    </row>
    <row r="69" spans="1:10" ht="12">
      <c r="A69" s="102"/>
      <c r="B69" s="8" t="s">
        <v>15</v>
      </c>
      <c r="C69" s="9">
        <v>203</v>
      </c>
      <c r="D69" s="9">
        <v>25</v>
      </c>
      <c r="E69" s="9"/>
      <c r="F69" s="9"/>
      <c r="G69" s="10"/>
      <c r="H69" s="10"/>
      <c r="I69" s="11">
        <f>SUM(C69*6,D69*0,H69*15)</f>
        <v>1218</v>
      </c>
      <c r="J69" s="12"/>
    </row>
    <row r="70" spans="1:10" ht="12">
      <c r="A70" s="102"/>
      <c r="B70" s="8" t="s">
        <v>16</v>
      </c>
      <c r="C70" s="9">
        <v>28</v>
      </c>
      <c r="D70" s="9">
        <v>20</v>
      </c>
      <c r="E70" s="9"/>
      <c r="F70" s="9"/>
      <c r="G70" s="10"/>
      <c r="H70" s="10"/>
      <c r="I70" s="11">
        <f>SUM(C70*6,D70*0,H70*15)</f>
        <v>168</v>
      </c>
      <c r="J70" s="12"/>
    </row>
    <row r="71" spans="1:10" ht="12">
      <c r="A71" s="102"/>
      <c r="B71" s="8">
        <v>920</v>
      </c>
      <c r="C71" s="9">
        <v>262</v>
      </c>
      <c r="D71" s="9">
        <v>13</v>
      </c>
      <c r="E71" s="9"/>
      <c r="F71" s="9"/>
      <c r="G71" s="10"/>
      <c r="H71" s="10"/>
      <c r="I71" s="11">
        <f>SUM(C71*6,D71*0,H71*15)</f>
        <v>1572</v>
      </c>
      <c r="J71" s="12"/>
    </row>
    <row r="72" spans="1:10" ht="12">
      <c r="A72" s="102"/>
      <c r="B72" s="8" t="s">
        <v>17</v>
      </c>
      <c r="C72" s="9">
        <v>104</v>
      </c>
      <c r="D72" s="9">
        <v>60</v>
      </c>
      <c r="E72" s="9"/>
      <c r="F72" s="9"/>
      <c r="G72" s="10"/>
      <c r="H72" s="10"/>
      <c r="I72" s="11">
        <f>SUM(C72*6,D72*0,H72*15)</f>
        <v>624</v>
      </c>
      <c r="J72" s="12">
        <f>SUM(I68:I72)</f>
        <v>5154</v>
      </c>
    </row>
    <row r="73" spans="1:10" ht="12">
      <c r="A73" s="102"/>
      <c r="B73" s="13"/>
      <c r="C73" s="14"/>
      <c r="D73" s="14"/>
      <c r="E73" s="14"/>
      <c r="F73" s="14"/>
      <c r="G73" s="15"/>
      <c r="H73" s="15"/>
      <c r="I73" s="16"/>
      <c r="J73" s="17"/>
    </row>
    <row r="74" spans="1:10" ht="12">
      <c r="A74" s="102"/>
      <c r="B74" s="8" t="s">
        <v>18</v>
      </c>
      <c r="C74" s="9"/>
      <c r="D74" s="9"/>
      <c r="E74" s="9"/>
      <c r="F74" s="9">
        <v>58</v>
      </c>
      <c r="G74" s="10"/>
      <c r="H74" s="10"/>
      <c r="I74" s="11">
        <f>SUM(E74*10,F74*7,G74*5,H74*15)</f>
        <v>406</v>
      </c>
      <c r="J74" s="12"/>
    </row>
    <row r="75" spans="1:10" ht="12">
      <c r="A75" s="102"/>
      <c r="B75" s="8" t="s">
        <v>19</v>
      </c>
      <c r="C75" s="9"/>
      <c r="D75" s="9"/>
      <c r="E75" s="9"/>
      <c r="F75" s="9"/>
      <c r="G75" s="10">
        <v>1</v>
      </c>
      <c r="H75" s="10"/>
      <c r="I75" s="11">
        <f>SUM(E75*10,F75*7,G75*5,H75*15)</f>
        <v>5</v>
      </c>
      <c r="J75" s="12">
        <f>SUM(I74:I75)</f>
        <v>411</v>
      </c>
    </row>
    <row r="76" spans="1:10" ht="12">
      <c r="A76" s="102"/>
      <c r="B76" s="18" t="s">
        <v>20</v>
      </c>
      <c r="C76" s="19">
        <f aca="true" t="shared" si="8" ref="C76:I76">SUM(C68:C75)</f>
        <v>859</v>
      </c>
      <c r="D76" s="19">
        <f t="shared" si="8"/>
        <v>118</v>
      </c>
      <c r="E76" s="19">
        <f t="shared" si="8"/>
        <v>0</v>
      </c>
      <c r="F76" s="19">
        <f t="shared" si="8"/>
        <v>58</v>
      </c>
      <c r="G76" s="19">
        <f t="shared" si="8"/>
        <v>1</v>
      </c>
      <c r="H76" s="19">
        <f t="shared" si="8"/>
        <v>0</v>
      </c>
      <c r="I76" s="19">
        <f t="shared" si="8"/>
        <v>5565</v>
      </c>
      <c r="J76" s="20">
        <f>SUM(J75,J72)</f>
        <v>5565</v>
      </c>
    </row>
    <row r="77" spans="1:10" ht="12">
      <c r="A77" s="102">
        <v>41738</v>
      </c>
      <c r="B77" s="8" t="s">
        <v>14</v>
      </c>
      <c r="C77" s="9">
        <v>192</v>
      </c>
      <c r="D77" s="9">
        <v>24</v>
      </c>
      <c r="E77" s="9"/>
      <c r="F77" s="9"/>
      <c r="G77" s="10"/>
      <c r="H77" s="10"/>
      <c r="I77" s="11">
        <f>SUM(C77*6,D77*0,H77*15)</f>
        <v>1152</v>
      </c>
      <c r="J77" s="12"/>
    </row>
    <row r="78" spans="1:10" ht="12">
      <c r="A78" s="102"/>
      <c r="B78" s="8" t="s">
        <v>15</v>
      </c>
      <c r="C78" s="9">
        <v>221</v>
      </c>
      <c r="D78" s="9">
        <v>54</v>
      </c>
      <c r="E78" s="9"/>
      <c r="F78" s="9"/>
      <c r="G78" s="10"/>
      <c r="H78" s="10"/>
      <c r="I78" s="11">
        <f>SUM(C78*6,D78*0,H78*15)</f>
        <v>1326</v>
      </c>
      <c r="J78" s="12"/>
    </row>
    <row r="79" spans="1:10" ht="12">
      <c r="A79" s="102"/>
      <c r="B79" s="8" t="s">
        <v>16</v>
      </c>
      <c r="C79" s="9">
        <v>88</v>
      </c>
      <c r="D79" s="9">
        <v>13</v>
      </c>
      <c r="E79" s="9"/>
      <c r="F79" s="9"/>
      <c r="G79" s="10"/>
      <c r="H79" s="10"/>
      <c r="I79" s="11">
        <f>SUM(C79*6,D79*0,H79*15)</f>
        <v>528</v>
      </c>
      <c r="J79" s="12"/>
    </row>
    <row r="80" spans="1:10" ht="12">
      <c r="A80" s="102"/>
      <c r="B80" s="8">
        <v>920</v>
      </c>
      <c r="C80" s="9">
        <v>271</v>
      </c>
      <c r="D80" s="9">
        <v>13</v>
      </c>
      <c r="E80" s="9"/>
      <c r="F80" s="9"/>
      <c r="G80" s="10"/>
      <c r="H80" s="10"/>
      <c r="I80" s="11">
        <f>SUM(C80*6,D80*0,H80*15)</f>
        <v>1626</v>
      </c>
      <c r="J80" s="12"/>
    </row>
    <row r="81" spans="1:10" ht="12">
      <c r="A81" s="102"/>
      <c r="B81" s="8" t="s">
        <v>17</v>
      </c>
      <c r="C81" s="9">
        <v>97</v>
      </c>
      <c r="D81" s="9">
        <v>49</v>
      </c>
      <c r="E81" s="9"/>
      <c r="F81" s="9"/>
      <c r="G81" s="10"/>
      <c r="H81" s="10"/>
      <c r="I81" s="11">
        <f>SUM(C81*6,D81*0,H81*15)</f>
        <v>582</v>
      </c>
      <c r="J81" s="12">
        <f>SUM(I77:I81)</f>
        <v>5214</v>
      </c>
    </row>
    <row r="82" spans="1:10" ht="12">
      <c r="A82" s="102"/>
      <c r="B82" s="13"/>
      <c r="C82" s="14"/>
      <c r="D82" s="14"/>
      <c r="E82" s="14"/>
      <c r="F82" s="14"/>
      <c r="G82" s="15"/>
      <c r="H82" s="15"/>
      <c r="I82" s="16"/>
      <c r="J82" s="17"/>
    </row>
    <row r="83" spans="1:10" ht="12">
      <c r="A83" s="102"/>
      <c r="B83" s="8" t="s">
        <v>18</v>
      </c>
      <c r="C83" s="9"/>
      <c r="D83" s="9"/>
      <c r="E83" s="9"/>
      <c r="F83" s="9">
        <v>28</v>
      </c>
      <c r="G83" s="10"/>
      <c r="H83" s="10"/>
      <c r="I83" s="11">
        <f>SUM(E83*10,F83*7,G83*5,H83*15)</f>
        <v>196</v>
      </c>
      <c r="J83" s="12"/>
    </row>
    <row r="84" spans="1:10" ht="12">
      <c r="A84" s="102"/>
      <c r="B84" s="8" t="s">
        <v>19</v>
      </c>
      <c r="C84" s="9"/>
      <c r="D84" s="9"/>
      <c r="E84" s="9"/>
      <c r="F84" s="9">
        <v>36</v>
      </c>
      <c r="G84" s="10">
        <v>1</v>
      </c>
      <c r="H84" s="10"/>
      <c r="I84" s="11">
        <f>SUM(E84*10,F84*7,G84*5,H84*15)</f>
        <v>257</v>
      </c>
      <c r="J84" s="12">
        <f>SUM(I83:I84)</f>
        <v>453</v>
      </c>
    </row>
    <row r="85" spans="1:10" ht="12">
      <c r="A85" s="102"/>
      <c r="B85" s="18" t="s">
        <v>20</v>
      </c>
      <c r="C85" s="19">
        <f aca="true" t="shared" si="9" ref="C85:I85">SUM(C77:C84)</f>
        <v>869</v>
      </c>
      <c r="D85" s="19">
        <f t="shared" si="9"/>
        <v>153</v>
      </c>
      <c r="E85" s="19">
        <f t="shared" si="9"/>
        <v>0</v>
      </c>
      <c r="F85" s="19">
        <f t="shared" si="9"/>
        <v>64</v>
      </c>
      <c r="G85" s="19">
        <f t="shared" si="9"/>
        <v>1</v>
      </c>
      <c r="H85" s="19">
        <f t="shared" si="9"/>
        <v>0</v>
      </c>
      <c r="I85" s="19">
        <f t="shared" si="9"/>
        <v>5667</v>
      </c>
      <c r="J85" s="20">
        <f>SUM(J84,J81)</f>
        <v>5667</v>
      </c>
    </row>
    <row r="86" spans="1:10" ht="12">
      <c r="A86" s="103" t="s">
        <v>22</v>
      </c>
      <c r="B86" s="103">
        <v>920</v>
      </c>
      <c r="C86" s="21">
        <f aca="true" t="shared" si="10" ref="C86:J86">SUM(C85,C76,C67,C58,C49,C40,C31)</f>
        <v>10491</v>
      </c>
      <c r="D86" s="21">
        <f t="shared" si="10"/>
        <v>1406</v>
      </c>
      <c r="E86" s="21">
        <f t="shared" si="10"/>
        <v>1</v>
      </c>
      <c r="F86" s="21">
        <f t="shared" si="10"/>
        <v>810</v>
      </c>
      <c r="G86" s="21">
        <f t="shared" si="10"/>
        <v>18</v>
      </c>
      <c r="H86" s="21">
        <f t="shared" si="10"/>
        <v>0</v>
      </c>
      <c r="I86" s="21">
        <f t="shared" si="10"/>
        <v>68716</v>
      </c>
      <c r="J86" s="21">
        <f t="shared" si="10"/>
        <v>68716</v>
      </c>
    </row>
    <row r="87" spans="1:10" ht="12">
      <c r="A87" s="102">
        <v>41739</v>
      </c>
      <c r="B87" s="8" t="s">
        <v>14</v>
      </c>
      <c r="C87" s="9">
        <v>239</v>
      </c>
      <c r="D87" s="9">
        <v>53</v>
      </c>
      <c r="E87" s="9"/>
      <c r="F87" s="9"/>
      <c r="G87" s="10"/>
      <c r="H87" s="10"/>
      <c r="I87" s="11">
        <f>SUM(C87*6,D87*0,H87*15)</f>
        <v>1434</v>
      </c>
      <c r="J87" s="12"/>
    </row>
    <row r="88" spans="1:10" ht="12">
      <c r="A88" s="102"/>
      <c r="B88" s="8" t="s">
        <v>15</v>
      </c>
      <c r="C88" s="9">
        <v>205</v>
      </c>
      <c r="D88" s="9">
        <v>21</v>
      </c>
      <c r="E88" s="9"/>
      <c r="F88" s="9"/>
      <c r="G88" s="10"/>
      <c r="H88" s="10"/>
      <c r="I88" s="11">
        <f>SUM(C88*6,D88*0,H88*15)</f>
        <v>1230</v>
      </c>
      <c r="J88" s="12"/>
    </row>
    <row r="89" spans="1:10" ht="12">
      <c r="A89" s="102"/>
      <c r="B89" s="8" t="s">
        <v>16</v>
      </c>
      <c r="C89" s="9">
        <v>85</v>
      </c>
      <c r="D89" s="9">
        <v>43</v>
      </c>
      <c r="E89" s="9"/>
      <c r="F89" s="9"/>
      <c r="G89" s="10"/>
      <c r="H89" s="10"/>
      <c r="I89" s="11">
        <f>SUM(C89*6,D89*0,H89*15)</f>
        <v>510</v>
      </c>
      <c r="J89" s="12"/>
    </row>
    <row r="90" spans="1:10" ht="12">
      <c r="A90" s="102"/>
      <c r="B90" s="8">
        <v>920</v>
      </c>
      <c r="C90" s="9">
        <v>249</v>
      </c>
      <c r="D90" s="9">
        <v>0</v>
      </c>
      <c r="E90" s="9"/>
      <c r="F90" s="9"/>
      <c r="G90" s="10"/>
      <c r="H90" s="10"/>
      <c r="I90" s="11">
        <f>SUM(C90*6,D90*0,H90*15)</f>
        <v>1494</v>
      </c>
      <c r="J90" s="12"/>
    </row>
    <row r="91" spans="1:10" ht="12">
      <c r="A91" s="102"/>
      <c r="B91" s="8" t="s">
        <v>17</v>
      </c>
      <c r="C91" s="9">
        <v>86</v>
      </c>
      <c r="D91" s="9">
        <v>37</v>
      </c>
      <c r="E91" s="9"/>
      <c r="F91" s="9"/>
      <c r="G91" s="10"/>
      <c r="H91" s="10"/>
      <c r="I91" s="11">
        <f>SUM(C91*6,D91*0,H91*15)</f>
        <v>516</v>
      </c>
      <c r="J91" s="12">
        <f>SUM(I87:I91)</f>
        <v>5184</v>
      </c>
    </row>
    <row r="92" spans="1:10" ht="12">
      <c r="A92" s="102"/>
      <c r="B92" s="13"/>
      <c r="C92" s="14"/>
      <c r="D92" s="14"/>
      <c r="E92" s="14"/>
      <c r="F92" s="14"/>
      <c r="G92" s="15"/>
      <c r="H92" s="15"/>
      <c r="I92" s="16"/>
      <c r="J92" s="17"/>
    </row>
    <row r="93" spans="1:10" ht="12">
      <c r="A93" s="102"/>
      <c r="B93" s="8" t="s">
        <v>18</v>
      </c>
      <c r="C93" s="9"/>
      <c r="D93" s="9"/>
      <c r="E93" s="9"/>
      <c r="F93" s="9"/>
      <c r="G93" s="10">
        <v>2</v>
      </c>
      <c r="H93" s="10"/>
      <c r="I93" s="11">
        <f>SUM(E93*10,F93*7,G93*5,H93*15)</f>
        <v>10</v>
      </c>
      <c r="J93" s="12"/>
    </row>
    <row r="94" spans="1:10" ht="12">
      <c r="A94" s="102"/>
      <c r="B94" s="8" t="s">
        <v>19</v>
      </c>
      <c r="C94" s="9"/>
      <c r="D94" s="9"/>
      <c r="E94" s="9"/>
      <c r="F94" s="9">
        <v>90</v>
      </c>
      <c r="G94" s="10">
        <v>1</v>
      </c>
      <c r="H94" s="10"/>
      <c r="I94" s="11">
        <f>SUM(E94*10,F94*7,G94*5,H94*15)</f>
        <v>635</v>
      </c>
      <c r="J94" s="12">
        <f>SUM(I93:I94)</f>
        <v>645</v>
      </c>
    </row>
    <row r="95" spans="1:10" ht="12">
      <c r="A95" s="102"/>
      <c r="B95" s="18" t="s">
        <v>20</v>
      </c>
      <c r="C95" s="19">
        <f aca="true" t="shared" si="11" ref="C95:I95">SUM(C87:C94)</f>
        <v>864</v>
      </c>
      <c r="D95" s="19">
        <f t="shared" si="11"/>
        <v>154</v>
      </c>
      <c r="E95" s="19">
        <f t="shared" si="11"/>
        <v>0</v>
      </c>
      <c r="F95" s="19">
        <f t="shared" si="11"/>
        <v>90</v>
      </c>
      <c r="G95" s="19">
        <f t="shared" si="11"/>
        <v>3</v>
      </c>
      <c r="H95" s="19">
        <f t="shared" si="11"/>
        <v>0</v>
      </c>
      <c r="I95" s="19">
        <f t="shared" si="11"/>
        <v>5829</v>
      </c>
      <c r="J95" s="20">
        <f>SUM(J94,J91)</f>
        <v>5829</v>
      </c>
    </row>
    <row r="96" spans="1:10" ht="12">
      <c r="A96" s="102">
        <v>41740</v>
      </c>
      <c r="B96" s="8" t="s">
        <v>14</v>
      </c>
      <c r="C96" s="9">
        <v>187</v>
      </c>
      <c r="D96" s="9">
        <v>28</v>
      </c>
      <c r="E96" s="9"/>
      <c r="F96" s="9"/>
      <c r="G96" s="10"/>
      <c r="H96" s="10"/>
      <c r="I96" s="11">
        <f>SUM(C96*6,D96*0,H96*15)</f>
        <v>1122</v>
      </c>
      <c r="J96" s="12"/>
    </row>
    <row r="97" spans="1:10" ht="12">
      <c r="A97" s="102"/>
      <c r="B97" s="8" t="s">
        <v>15</v>
      </c>
      <c r="C97" s="9">
        <v>158</v>
      </c>
      <c r="D97" s="9">
        <v>26</v>
      </c>
      <c r="E97" s="9"/>
      <c r="F97" s="9"/>
      <c r="G97" s="10"/>
      <c r="H97" s="10"/>
      <c r="I97" s="11">
        <f>SUM(C97*6,D97*0,H97*15)</f>
        <v>948</v>
      </c>
      <c r="J97" s="12"/>
    </row>
    <row r="98" spans="1:10" ht="12">
      <c r="A98" s="102"/>
      <c r="B98" s="8" t="s">
        <v>16</v>
      </c>
      <c r="C98" s="9">
        <v>243</v>
      </c>
      <c r="D98" s="9">
        <v>45</v>
      </c>
      <c r="E98" s="9"/>
      <c r="F98" s="9"/>
      <c r="G98" s="10"/>
      <c r="H98" s="10"/>
      <c r="I98" s="11">
        <f>SUM(C98*6,D98*0,H98*15)</f>
        <v>1458</v>
      </c>
      <c r="J98" s="12"/>
    </row>
    <row r="99" spans="1:10" ht="12">
      <c r="A99" s="102"/>
      <c r="B99" s="8">
        <v>920</v>
      </c>
      <c r="C99" s="9">
        <v>397</v>
      </c>
      <c r="D99" s="9">
        <v>27</v>
      </c>
      <c r="E99" s="9"/>
      <c r="F99" s="9"/>
      <c r="G99" s="10"/>
      <c r="H99" s="10"/>
      <c r="I99" s="11">
        <f>SUM(C99*6,D99*0,H99*15)</f>
        <v>2382</v>
      </c>
      <c r="J99" s="12"/>
    </row>
    <row r="100" spans="1:10" ht="12">
      <c r="A100" s="102"/>
      <c r="B100" s="8" t="s">
        <v>17</v>
      </c>
      <c r="C100" s="9">
        <v>97</v>
      </c>
      <c r="D100" s="9">
        <v>54</v>
      </c>
      <c r="E100" s="9"/>
      <c r="F100" s="9"/>
      <c r="G100" s="10"/>
      <c r="H100" s="10"/>
      <c r="I100" s="11">
        <f>SUM(C100*6,D100*0,H100*15)</f>
        <v>582</v>
      </c>
      <c r="J100" s="12">
        <f>SUM(I96:I100)</f>
        <v>6492</v>
      </c>
    </row>
    <row r="101" spans="1:10" ht="12">
      <c r="A101" s="102"/>
      <c r="B101" s="13"/>
      <c r="C101" s="14"/>
      <c r="D101" s="14"/>
      <c r="E101" s="14"/>
      <c r="F101" s="14"/>
      <c r="G101" s="15"/>
      <c r="H101" s="15"/>
      <c r="I101" s="16"/>
      <c r="J101" s="17"/>
    </row>
    <row r="102" spans="1:10" ht="12">
      <c r="A102" s="102"/>
      <c r="B102" s="8" t="s">
        <v>18</v>
      </c>
      <c r="C102" s="9"/>
      <c r="D102" s="9"/>
      <c r="E102" s="9"/>
      <c r="F102" s="9">
        <v>39</v>
      </c>
      <c r="G102" s="10">
        <v>1</v>
      </c>
      <c r="H102" s="10"/>
      <c r="I102" s="11">
        <f>SUM(E102*10,F102*7,G102*5,H102*15)</f>
        <v>278</v>
      </c>
      <c r="J102" s="12"/>
    </row>
    <row r="103" spans="1:10" ht="12">
      <c r="A103" s="102"/>
      <c r="B103" s="8" t="s">
        <v>19</v>
      </c>
      <c r="C103" s="9"/>
      <c r="D103" s="9"/>
      <c r="E103" s="9"/>
      <c r="F103" s="9">
        <v>39</v>
      </c>
      <c r="G103" s="10"/>
      <c r="H103" s="10"/>
      <c r="I103" s="11">
        <f>SUM(E103*10,F103*7,G103*5,H103*15)</f>
        <v>273</v>
      </c>
      <c r="J103" s="12">
        <f>SUM(I102:I103)</f>
        <v>551</v>
      </c>
    </row>
    <row r="104" spans="1:10" ht="12">
      <c r="A104" s="102"/>
      <c r="B104" s="18" t="s">
        <v>20</v>
      </c>
      <c r="C104" s="19">
        <f aca="true" t="shared" si="12" ref="C104:I104">SUM(C96:C103)</f>
        <v>1082</v>
      </c>
      <c r="D104" s="19">
        <f t="shared" si="12"/>
        <v>180</v>
      </c>
      <c r="E104" s="19">
        <f t="shared" si="12"/>
        <v>0</v>
      </c>
      <c r="F104" s="19">
        <f t="shared" si="12"/>
        <v>78</v>
      </c>
      <c r="G104" s="19">
        <f t="shared" si="12"/>
        <v>1</v>
      </c>
      <c r="H104" s="19">
        <f t="shared" si="12"/>
        <v>0</v>
      </c>
      <c r="I104" s="19">
        <f t="shared" si="12"/>
        <v>7043</v>
      </c>
      <c r="J104" s="20">
        <f>SUM(J103,J100)</f>
        <v>7043</v>
      </c>
    </row>
    <row r="105" spans="1:10" ht="12">
      <c r="A105" s="102">
        <v>41741</v>
      </c>
      <c r="B105" s="8" t="s">
        <v>14</v>
      </c>
      <c r="C105" s="9">
        <v>659</v>
      </c>
      <c r="D105" s="9">
        <v>76</v>
      </c>
      <c r="E105" s="9"/>
      <c r="F105" s="9"/>
      <c r="G105" s="10"/>
      <c r="H105" s="10"/>
      <c r="I105" s="11">
        <f>SUM(C105*6,D105*0,H105*15)</f>
        <v>3954</v>
      </c>
      <c r="J105" s="12"/>
    </row>
    <row r="106" spans="1:10" ht="12">
      <c r="A106" s="102"/>
      <c r="B106" s="8" t="s">
        <v>15</v>
      </c>
      <c r="C106" s="9">
        <v>832</v>
      </c>
      <c r="D106" s="9">
        <v>100</v>
      </c>
      <c r="E106" s="9"/>
      <c r="F106" s="9"/>
      <c r="G106" s="10"/>
      <c r="H106" s="10"/>
      <c r="I106" s="11">
        <f>SUM(C106*6,D106*0,H106*15)</f>
        <v>4992</v>
      </c>
      <c r="J106" s="12"/>
    </row>
    <row r="107" spans="1:10" ht="12">
      <c r="A107" s="102"/>
      <c r="B107" s="8" t="s">
        <v>16</v>
      </c>
      <c r="C107" s="9">
        <v>376</v>
      </c>
      <c r="D107" s="9">
        <v>87</v>
      </c>
      <c r="E107" s="9"/>
      <c r="F107" s="9"/>
      <c r="G107" s="10"/>
      <c r="H107" s="10"/>
      <c r="I107" s="11">
        <f>SUM(C107*6,D107*0,H107*15)</f>
        <v>2256</v>
      </c>
      <c r="J107" s="12"/>
    </row>
    <row r="108" spans="1:10" ht="12">
      <c r="A108" s="102"/>
      <c r="B108" s="8">
        <v>920</v>
      </c>
      <c r="C108" s="9">
        <v>568</v>
      </c>
      <c r="D108" s="9">
        <v>49</v>
      </c>
      <c r="E108" s="9"/>
      <c r="F108" s="9"/>
      <c r="G108" s="10"/>
      <c r="H108" s="10"/>
      <c r="I108" s="11">
        <f>SUM(C108*6,D108*0,H108*15)</f>
        <v>3408</v>
      </c>
      <c r="J108" s="12"/>
    </row>
    <row r="109" spans="1:10" ht="12">
      <c r="A109" s="102"/>
      <c r="B109" s="8" t="s">
        <v>17</v>
      </c>
      <c r="C109" s="9">
        <v>301</v>
      </c>
      <c r="D109" s="9">
        <v>62</v>
      </c>
      <c r="E109" s="9"/>
      <c r="F109" s="9"/>
      <c r="G109" s="10"/>
      <c r="H109" s="10"/>
      <c r="I109" s="11">
        <f>SUM(C109*6,D109*0,H109*15)</f>
        <v>1806</v>
      </c>
      <c r="J109" s="12">
        <f>SUM(I105:I109)</f>
        <v>16416</v>
      </c>
    </row>
    <row r="110" spans="1:10" ht="12">
      <c r="A110" s="102"/>
      <c r="B110" s="13"/>
      <c r="C110" s="14"/>
      <c r="D110" s="14"/>
      <c r="E110" s="14"/>
      <c r="F110" s="14"/>
      <c r="G110" s="15"/>
      <c r="H110" s="15"/>
      <c r="I110" s="16"/>
      <c r="J110" s="17"/>
    </row>
    <row r="111" spans="1:10" ht="12">
      <c r="A111" s="102"/>
      <c r="B111" s="8" t="s">
        <v>18</v>
      </c>
      <c r="C111" s="9"/>
      <c r="D111" s="9"/>
      <c r="E111" s="9"/>
      <c r="F111" s="9"/>
      <c r="G111" s="10">
        <v>3</v>
      </c>
      <c r="H111" s="10"/>
      <c r="I111" s="11">
        <f>SUM(E111*10,F111*7,G111*5,H111*15)</f>
        <v>15</v>
      </c>
      <c r="J111" s="12"/>
    </row>
    <row r="112" spans="1:10" ht="12">
      <c r="A112" s="102"/>
      <c r="B112" s="8" t="s">
        <v>19</v>
      </c>
      <c r="C112" s="9"/>
      <c r="D112" s="9"/>
      <c r="E112" s="9"/>
      <c r="F112" s="9">
        <v>304</v>
      </c>
      <c r="G112" s="10">
        <v>3</v>
      </c>
      <c r="H112" s="10"/>
      <c r="I112" s="11">
        <f>SUM(E112*10,F112*7,G112*5,H112*15)</f>
        <v>2143</v>
      </c>
      <c r="J112" s="12">
        <f>SUM(I111:I112)</f>
        <v>2158</v>
      </c>
    </row>
    <row r="113" spans="1:10" ht="12">
      <c r="A113" s="102"/>
      <c r="B113" s="18" t="s">
        <v>20</v>
      </c>
      <c r="C113" s="19">
        <f aca="true" t="shared" si="13" ref="C113:I113">SUM(C105:C112)</f>
        <v>2736</v>
      </c>
      <c r="D113" s="19">
        <f t="shared" si="13"/>
        <v>374</v>
      </c>
      <c r="E113" s="19">
        <f t="shared" si="13"/>
        <v>0</v>
      </c>
      <c r="F113" s="19">
        <f t="shared" si="13"/>
        <v>304</v>
      </c>
      <c r="G113" s="19">
        <f t="shared" si="13"/>
        <v>6</v>
      </c>
      <c r="H113" s="19">
        <f t="shared" si="13"/>
        <v>0</v>
      </c>
      <c r="I113" s="19">
        <f t="shared" si="13"/>
        <v>18574</v>
      </c>
      <c r="J113" s="20">
        <f>SUM(J112,J109)</f>
        <v>18574</v>
      </c>
    </row>
    <row r="114" spans="1:10" ht="12">
      <c r="A114" s="102">
        <v>41742</v>
      </c>
      <c r="B114" s="8" t="s">
        <v>14</v>
      </c>
      <c r="C114" s="9">
        <v>785</v>
      </c>
      <c r="D114" s="9">
        <v>122</v>
      </c>
      <c r="E114" s="9"/>
      <c r="F114" s="9"/>
      <c r="G114" s="10"/>
      <c r="H114" s="10"/>
      <c r="I114" s="11">
        <f>SUM(C114*6,D114*0,H114*15)</f>
        <v>4710</v>
      </c>
      <c r="J114" s="12"/>
    </row>
    <row r="115" spans="1:10" ht="12">
      <c r="A115" s="102"/>
      <c r="B115" s="8" t="s">
        <v>15</v>
      </c>
      <c r="C115" s="9">
        <v>981</v>
      </c>
      <c r="D115" s="9">
        <v>84</v>
      </c>
      <c r="E115" s="9"/>
      <c r="F115" s="9"/>
      <c r="G115" s="10"/>
      <c r="H115" s="10"/>
      <c r="I115" s="11">
        <f>SUM(C115*6,D115*0,H115*15)</f>
        <v>5886</v>
      </c>
      <c r="J115" s="12"/>
    </row>
    <row r="116" spans="1:10" ht="12">
      <c r="A116" s="102"/>
      <c r="B116" s="8" t="s">
        <v>16</v>
      </c>
      <c r="C116" s="9">
        <v>510</v>
      </c>
      <c r="D116" s="9">
        <v>100</v>
      </c>
      <c r="E116" s="9"/>
      <c r="F116" s="9"/>
      <c r="G116" s="10"/>
      <c r="H116" s="10"/>
      <c r="I116" s="11">
        <f>SUM(C116*6,D116*0,H116*15)</f>
        <v>3060</v>
      </c>
      <c r="J116" s="12"/>
    </row>
    <row r="117" spans="1:10" ht="12">
      <c r="A117" s="102"/>
      <c r="B117" s="8">
        <v>920</v>
      </c>
      <c r="C117" s="9">
        <v>872</v>
      </c>
      <c r="D117" s="9"/>
      <c r="E117" s="9"/>
      <c r="F117" s="9"/>
      <c r="G117" s="10"/>
      <c r="H117" s="10"/>
      <c r="I117" s="11">
        <f>SUM(C117*6,D117*0,H117*15)</f>
        <v>5232</v>
      </c>
      <c r="J117" s="12"/>
    </row>
    <row r="118" spans="1:10" ht="12">
      <c r="A118" s="102"/>
      <c r="B118" s="8" t="s">
        <v>17</v>
      </c>
      <c r="C118" s="9">
        <v>310</v>
      </c>
      <c r="D118" s="9">
        <v>83</v>
      </c>
      <c r="E118" s="9"/>
      <c r="F118" s="9"/>
      <c r="G118" s="10"/>
      <c r="H118" s="10"/>
      <c r="I118" s="11">
        <f>SUM(C118*6,D118*0,H118*15)</f>
        <v>1860</v>
      </c>
      <c r="J118" s="12">
        <f>SUM(I114:I118)</f>
        <v>20748</v>
      </c>
    </row>
    <row r="119" spans="1:10" ht="12">
      <c r="A119" s="102"/>
      <c r="B119" s="13"/>
      <c r="C119" s="14"/>
      <c r="D119" s="14"/>
      <c r="E119" s="14"/>
      <c r="F119" s="14"/>
      <c r="G119" s="15"/>
      <c r="H119" s="15"/>
      <c r="I119" s="16"/>
      <c r="J119" s="17"/>
    </row>
    <row r="120" spans="1:10" ht="12">
      <c r="A120" s="102"/>
      <c r="B120" s="8" t="s">
        <v>18</v>
      </c>
      <c r="C120" s="9"/>
      <c r="D120" s="9"/>
      <c r="E120" s="9"/>
      <c r="F120" s="9">
        <v>125</v>
      </c>
      <c r="G120" s="10">
        <v>1</v>
      </c>
      <c r="H120" s="10"/>
      <c r="I120" s="11">
        <f>SUM(E120*10,F120*7,G120*5,H120*15)</f>
        <v>880</v>
      </c>
      <c r="J120" s="12"/>
    </row>
    <row r="121" spans="1:10" ht="12">
      <c r="A121" s="102"/>
      <c r="B121" s="8" t="s">
        <v>19</v>
      </c>
      <c r="C121" s="9"/>
      <c r="D121" s="9"/>
      <c r="E121" s="9"/>
      <c r="F121" s="9">
        <v>110</v>
      </c>
      <c r="G121" s="10">
        <v>1</v>
      </c>
      <c r="H121" s="10"/>
      <c r="I121" s="11">
        <f>SUM(E121*10,F121*7,G121*5,H121*15)</f>
        <v>775</v>
      </c>
      <c r="J121" s="12">
        <f>SUM(I120:I121)</f>
        <v>1655</v>
      </c>
    </row>
    <row r="122" spans="1:10" ht="12">
      <c r="A122" s="102"/>
      <c r="B122" s="18" t="s">
        <v>20</v>
      </c>
      <c r="C122" s="19">
        <f aca="true" t="shared" si="14" ref="C122:I122">SUM(C114:C121)</f>
        <v>3458</v>
      </c>
      <c r="D122" s="19">
        <f t="shared" si="14"/>
        <v>389</v>
      </c>
      <c r="E122" s="19">
        <f t="shared" si="14"/>
        <v>0</v>
      </c>
      <c r="F122" s="19">
        <f t="shared" si="14"/>
        <v>235</v>
      </c>
      <c r="G122" s="19">
        <f t="shared" si="14"/>
        <v>2</v>
      </c>
      <c r="H122" s="19">
        <f t="shared" si="14"/>
        <v>0</v>
      </c>
      <c r="I122" s="19">
        <f t="shared" si="14"/>
        <v>22403</v>
      </c>
      <c r="J122" s="20">
        <f>SUM(J121,J118)</f>
        <v>22403</v>
      </c>
    </row>
    <row r="123" spans="1:10" ht="12">
      <c r="A123" s="102">
        <v>41743</v>
      </c>
      <c r="B123" s="8" t="s">
        <v>14</v>
      </c>
      <c r="C123" s="9">
        <v>149</v>
      </c>
      <c r="D123" s="9">
        <v>12</v>
      </c>
      <c r="E123" s="9"/>
      <c r="F123" s="9"/>
      <c r="G123" s="10"/>
      <c r="H123" s="10"/>
      <c r="I123" s="11">
        <f>SUM(C123*6,D123*0,H123*15)</f>
        <v>894</v>
      </c>
      <c r="J123" s="12"/>
    </row>
    <row r="124" spans="1:10" ht="12">
      <c r="A124" s="102"/>
      <c r="B124" s="8" t="s">
        <v>15</v>
      </c>
      <c r="C124" s="9">
        <v>40</v>
      </c>
      <c r="D124" s="9">
        <v>3</v>
      </c>
      <c r="E124" s="9"/>
      <c r="F124" s="9"/>
      <c r="G124" s="10"/>
      <c r="H124" s="10"/>
      <c r="I124" s="11">
        <f>SUM(C124*6,D124*0,H124*15)</f>
        <v>240</v>
      </c>
      <c r="J124" s="12"/>
    </row>
    <row r="125" spans="1:10" ht="12">
      <c r="A125" s="102"/>
      <c r="B125" s="8" t="s">
        <v>16</v>
      </c>
      <c r="C125" s="9">
        <v>86</v>
      </c>
      <c r="D125" s="9">
        <v>11</v>
      </c>
      <c r="E125" s="9"/>
      <c r="F125" s="9"/>
      <c r="G125" s="10"/>
      <c r="H125" s="10"/>
      <c r="I125" s="11">
        <f>SUM(C125*6,D125*0,H125*15)</f>
        <v>516</v>
      </c>
      <c r="J125" s="12"/>
    </row>
    <row r="126" spans="1:10" ht="12">
      <c r="A126" s="102"/>
      <c r="B126" s="8">
        <v>920</v>
      </c>
      <c r="C126" s="9">
        <v>66</v>
      </c>
      <c r="D126" s="9"/>
      <c r="E126" s="9"/>
      <c r="F126" s="9"/>
      <c r="G126" s="10"/>
      <c r="H126" s="10"/>
      <c r="I126" s="11">
        <f>SUM(C126*6,D126*0,H126*15)</f>
        <v>396</v>
      </c>
      <c r="J126" s="12"/>
    </row>
    <row r="127" spans="1:10" ht="12">
      <c r="A127" s="102"/>
      <c r="B127" s="8" t="s">
        <v>17</v>
      </c>
      <c r="C127" s="9">
        <v>14</v>
      </c>
      <c r="D127" s="9">
        <v>10</v>
      </c>
      <c r="E127" s="9"/>
      <c r="F127" s="9"/>
      <c r="G127" s="10"/>
      <c r="H127" s="10"/>
      <c r="I127" s="11">
        <f>SUM(C127*6,D127*0,H127*15)</f>
        <v>84</v>
      </c>
      <c r="J127" s="12">
        <f>SUM(I123:I127)</f>
        <v>2130</v>
      </c>
    </row>
    <row r="128" spans="1:10" ht="12">
      <c r="A128" s="102"/>
      <c r="B128" s="13"/>
      <c r="C128" s="14"/>
      <c r="D128" s="14"/>
      <c r="E128" s="14"/>
      <c r="F128" s="14"/>
      <c r="G128" s="15"/>
      <c r="H128" s="15"/>
      <c r="I128" s="16"/>
      <c r="J128" s="17"/>
    </row>
    <row r="129" spans="1:10" ht="12">
      <c r="A129" s="102"/>
      <c r="B129" s="8" t="s">
        <v>18</v>
      </c>
      <c r="C129" s="9"/>
      <c r="D129" s="9"/>
      <c r="E129" s="9"/>
      <c r="F129" s="9">
        <v>6</v>
      </c>
      <c r="G129" s="10"/>
      <c r="H129" s="10"/>
      <c r="I129" s="11">
        <f>SUM(E129*10,F129*7,G129*5,H129*15)</f>
        <v>42</v>
      </c>
      <c r="J129" s="12"/>
    </row>
    <row r="130" spans="1:10" ht="12">
      <c r="A130" s="102"/>
      <c r="B130" s="8" t="s">
        <v>19</v>
      </c>
      <c r="C130" s="9"/>
      <c r="D130" s="9"/>
      <c r="E130" s="9"/>
      <c r="F130" s="9">
        <v>4</v>
      </c>
      <c r="G130" s="10"/>
      <c r="H130" s="10"/>
      <c r="I130" s="11">
        <f>SUM(E130*10,F130*7,G130*5,H130*15)</f>
        <v>28</v>
      </c>
      <c r="J130" s="12">
        <f>SUM(I129:I130)</f>
        <v>70</v>
      </c>
    </row>
    <row r="131" spans="1:10" ht="12">
      <c r="A131" s="102"/>
      <c r="B131" s="18" t="s">
        <v>20</v>
      </c>
      <c r="C131" s="19">
        <f aca="true" t="shared" si="15" ref="C131:I131">SUM(C123:C130)</f>
        <v>355</v>
      </c>
      <c r="D131" s="19">
        <f t="shared" si="15"/>
        <v>36</v>
      </c>
      <c r="E131" s="19">
        <f t="shared" si="15"/>
        <v>0</v>
      </c>
      <c r="F131" s="19">
        <f t="shared" si="15"/>
        <v>10</v>
      </c>
      <c r="G131" s="19">
        <f t="shared" si="15"/>
        <v>0</v>
      </c>
      <c r="H131" s="19">
        <f t="shared" si="15"/>
        <v>0</v>
      </c>
      <c r="I131" s="19">
        <f t="shared" si="15"/>
        <v>2200</v>
      </c>
      <c r="J131" s="20">
        <f>SUM(J130,J127)</f>
        <v>2200</v>
      </c>
    </row>
    <row r="132" spans="1:10" ht="12">
      <c r="A132" s="102">
        <v>41744</v>
      </c>
      <c r="B132" s="8" t="s">
        <v>14</v>
      </c>
      <c r="C132" s="9">
        <v>139</v>
      </c>
      <c r="D132" s="9">
        <v>29</v>
      </c>
      <c r="E132" s="9"/>
      <c r="F132" s="9"/>
      <c r="G132" s="10"/>
      <c r="H132" s="10"/>
      <c r="I132" s="11">
        <f>SUM(C132*6,D132*0,H132*15)</f>
        <v>834</v>
      </c>
      <c r="J132" s="12"/>
    </row>
    <row r="133" spans="1:10" ht="12">
      <c r="A133" s="102"/>
      <c r="B133" s="8" t="s">
        <v>15</v>
      </c>
      <c r="C133" s="9">
        <v>123</v>
      </c>
      <c r="D133" s="9">
        <v>11</v>
      </c>
      <c r="E133" s="9"/>
      <c r="F133" s="9"/>
      <c r="G133" s="10"/>
      <c r="H133" s="10"/>
      <c r="I133" s="11">
        <f>SUM(C133*6,D133*0,H133*15)</f>
        <v>738</v>
      </c>
      <c r="J133" s="12"/>
    </row>
    <row r="134" spans="1:10" ht="12">
      <c r="A134" s="102"/>
      <c r="B134" s="8" t="s">
        <v>16</v>
      </c>
      <c r="C134" s="9">
        <v>61</v>
      </c>
      <c r="D134" s="9">
        <v>12</v>
      </c>
      <c r="E134" s="9"/>
      <c r="F134" s="9"/>
      <c r="G134" s="10"/>
      <c r="H134" s="10"/>
      <c r="I134" s="11">
        <f>SUM(C134*6,D134*0,H134*15)</f>
        <v>366</v>
      </c>
      <c r="J134" s="12"/>
    </row>
    <row r="135" spans="1:10" ht="12">
      <c r="A135" s="102"/>
      <c r="B135" s="8">
        <v>920</v>
      </c>
      <c r="C135" s="9">
        <v>218</v>
      </c>
      <c r="D135" s="9">
        <v>0</v>
      </c>
      <c r="E135" s="9"/>
      <c r="F135" s="9"/>
      <c r="G135" s="10"/>
      <c r="H135" s="10"/>
      <c r="I135" s="11">
        <f>SUM(C135*6,D135*0,H135*15)</f>
        <v>1308</v>
      </c>
      <c r="J135" s="12"/>
    </row>
    <row r="136" spans="1:10" ht="12">
      <c r="A136" s="102"/>
      <c r="B136" s="8" t="s">
        <v>17</v>
      </c>
      <c r="C136" s="9">
        <v>59</v>
      </c>
      <c r="D136" s="9">
        <v>6</v>
      </c>
      <c r="E136" s="9"/>
      <c r="F136" s="9"/>
      <c r="G136" s="10"/>
      <c r="H136" s="10"/>
      <c r="I136" s="11">
        <f>SUM(C136*6,D136*0,H136*15)</f>
        <v>354</v>
      </c>
      <c r="J136" s="12">
        <f>SUM(I132:I136)</f>
        <v>3600</v>
      </c>
    </row>
    <row r="137" spans="1:10" ht="12">
      <c r="A137" s="102"/>
      <c r="B137" s="13"/>
      <c r="C137" s="14"/>
      <c r="D137" s="14"/>
      <c r="E137" s="14"/>
      <c r="F137" s="14"/>
      <c r="G137" s="15"/>
      <c r="H137" s="15"/>
      <c r="I137" s="16"/>
      <c r="J137" s="17"/>
    </row>
    <row r="138" spans="1:10" ht="12">
      <c r="A138" s="102"/>
      <c r="B138" s="8" t="s">
        <v>18</v>
      </c>
      <c r="C138" s="9"/>
      <c r="D138" s="9"/>
      <c r="E138" s="9"/>
      <c r="F138" s="9">
        <v>14</v>
      </c>
      <c r="G138" s="10"/>
      <c r="H138" s="10"/>
      <c r="I138" s="11">
        <f>SUM(E138*10,F138*7,G138*5,H138*15)</f>
        <v>98</v>
      </c>
      <c r="J138" s="12"/>
    </row>
    <row r="139" spans="1:10" ht="12">
      <c r="A139" s="102"/>
      <c r="B139" s="8" t="s">
        <v>19</v>
      </c>
      <c r="C139" s="9"/>
      <c r="D139" s="9"/>
      <c r="E139" s="9"/>
      <c r="F139" s="9">
        <v>11</v>
      </c>
      <c r="G139" s="10"/>
      <c r="H139" s="10"/>
      <c r="I139" s="11">
        <f>SUM(E139*10,F139*7,G139*5,H139*15)</f>
        <v>77</v>
      </c>
      <c r="J139" s="12">
        <f>SUM(I138:I139)</f>
        <v>175</v>
      </c>
    </row>
    <row r="140" spans="1:10" ht="12">
      <c r="A140" s="102"/>
      <c r="B140" s="18" t="s">
        <v>20</v>
      </c>
      <c r="C140" s="19">
        <f aca="true" t="shared" si="16" ref="C140:I140">SUM(C132:C139)</f>
        <v>600</v>
      </c>
      <c r="D140" s="19">
        <f t="shared" si="16"/>
        <v>58</v>
      </c>
      <c r="E140" s="19">
        <f t="shared" si="16"/>
        <v>0</v>
      </c>
      <c r="F140" s="19">
        <f t="shared" si="16"/>
        <v>25</v>
      </c>
      <c r="G140" s="19">
        <f t="shared" si="16"/>
        <v>0</v>
      </c>
      <c r="H140" s="19">
        <f t="shared" si="16"/>
        <v>0</v>
      </c>
      <c r="I140" s="19">
        <f t="shared" si="16"/>
        <v>3775</v>
      </c>
      <c r="J140" s="20">
        <f>SUM(J139,J136)</f>
        <v>3775</v>
      </c>
    </row>
    <row r="141" spans="1:10" ht="12">
      <c r="A141" s="102">
        <v>41745</v>
      </c>
      <c r="B141" s="8" t="s">
        <v>14</v>
      </c>
      <c r="C141" s="9">
        <v>190</v>
      </c>
      <c r="D141" s="9">
        <v>37</v>
      </c>
      <c r="E141" s="9"/>
      <c r="F141" s="9"/>
      <c r="G141" s="10"/>
      <c r="H141" s="10"/>
      <c r="I141" s="11">
        <f>SUM(C141*6,D141*0,H141*15)</f>
        <v>1140</v>
      </c>
      <c r="J141" s="12"/>
    </row>
    <row r="142" spans="1:10" ht="12">
      <c r="A142" s="102"/>
      <c r="B142" s="8" t="s">
        <v>15</v>
      </c>
      <c r="C142" s="9">
        <v>151</v>
      </c>
      <c r="D142" s="9">
        <v>16</v>
      </c>
      <c r="E142" s="9"/>
      <c r="F142" s="9"/>
      <c r="G142" s="10"/>
      <c r="H142" s="10"/>
      <c r="I142" s="11">
        <f>SUM(C142*6,D142*0,H142*15)</f>
        <v>906</v>
      </c>
      <c r="J142" s="12"/>
    </row>
    <row r="143" spans="1:10" ht="12">
      <c r="A143" s="102"/>
      <c r="B143" s="8" t="s">
        <v>16</v>
      </c>
      <c r="C143" s="9">
        <v>273</v>
      </c>
      <c r="D143" s="9">
        <v>28</v>
      </c>
      <c r="E143" s="9"/>
      <c r="F143" s="9"/>
      <c r="G143" s="10"/>
      <c r="H143" s="10"/>
      <c r="I143" s="11">
        <f>SUM(C143*6,D143*0,H143*15)</f>
        <v>1638</v>
      </c>
      <c r="J143" s="12"/>
    </row>
    <row r="144" spans="1:10" ht="12">
      <c r="A144" s="102"/>
      <c r="B144" s="8">
        <v>920</v>
      </c>
      <c r="C144" s="9">
        <v>518</v>
      </c>
      <c r="D144" s="9">
        <v>0</v>
      </c>
      <c r="E144" s="9"/>
      <c r="F144" s="9"/>
      <c r="G144" s="10"/>
      <c r="H144" s="10"/>
      <c r="I144" s="11">
        <f>SUM(C144*6,D144*0,H144*15)</f>
        <v>3108</v>
      </c>
      <c r="J144" s="12"/>
    </row>
    <row r="145" spans="1:10" ht="12">
      <c r="A145" s="102"/>
      <c r="B145" s="8" t="s">
        <v>17</v>
      </c>
      <c r="C145" s="9">
        <v>154</v>
      </c>
      <c r="D145" s="9">
        <v>17</v>
      </c>
      <c r="E145" s="9"/>
      <c r="F145" s="9"/>
      <c r="G145" s="10"/>
      <c r="H145" s="10"/>
      <c r="I145" s="11">
        <f>SUM(C145*6,D145*0,H145*15)</f>
        <v>924</v>
      </c>
      <c r="J145" s="12">
        <f>SUM(I141:I145)</f>
        <v>7716</v>
      </c>
    </row>
    <row r="146" spans="1:10" ht="12">
      <c r="A146" s="102"/>
      <c r="B146" s="13"/>
      <c r="C146" s="14"/>
      <c r="D146" s="14"/>
      <c r="E146" s="14"/>
      <c r="F146" s="14"/>
      <c r="G146" s="15"/>
      <c r="H146" s="15"/>
      <c r="I146" s="16"/>
      <c r="J146" s="17"/>
    </row>
    <row r="147" spans="1:10" ht="12">
      <c r="A147" s="102"/>
      <c r="B147" s="8" t="s">
        <v>18</v>
      </c>
      <c r="C147" s="9"/>
      <c r="D147" s="9"/>
      <c r="E147" s="9"/>
      <c r="F147" s="9">
        <v>31</v>
      </c>
      <c r="G147" s="10"/>
      <c r="H147" s="10"/>
      <c r="I147" s="11">
        <f>SUM(E147*10,F147*7,G147*5,H147*15)</f>
        <v>217</v>
      </c>
      <c r="J147" s="12"/>
    </row>
    <row r="148" spans="1:10" ht="12">
      <c r="A148" s="102"/>
      <c r="B148" s="8" t="s">
        <v>19</v>
      </c>
      <c r="C148" s="9"/>
      <c r="D148" s="9"/>
      <c r="E148" s="9"/>
      <c r="F148" s="9">
        <v>16</v>
      </c>
      <c r="G148" s="10"/>
      <c r="H148" s="10"/>
      <c r="I148" s="11">
        <f>SUM(E148*10,F148*7,G148*5,H148*15)</f>
        <v>112</v>
      </c>
      <c r="J148" s="12">
        <f>SUM(I147:I148)</f>
        <v>329</v>
      </c>
    </row>
    <row r="149" spans="1:10" ht="12">
      <c r="A149" s="102"/>
      <c r="B149" s="18" t="s">
        <v>20</v>
      </c>
      <c r="C149" s="19">
        <f aca="true" t="shared" si="17" ref="C149:I149">SUM(C141:C148)</f>
        <v>1286</v>
      </c>
      <c r="D149" s="19">
        <f t="shared" si="17"/>
        <v>98</v>
      </c>
      <c r="E149" s="19">
        <f t="shared" si="17"/>
        <v>0</v>
      </c>
      <c r="F149" s="19">
        <f t="shared" si="17"/>
        <v>47</v>
      </c>
      <c r="G149" s="19">
        <f t="shared" si="17"/>
        <v>0</v>
      </c>
      <c r="H149" s="19">
        <f t="shared" si="17"/>
        <v>0</v>
      </c>
      <c r="I149" s="19">
        <f t="shared" si="17"/>
        <v>8045</v>
      </c>
      <c r="J149" s="20">
        <f>SUM(J148,J145)</f>
        <v>8045</v>
      </c>
    </row>
    <row r="150" spans="1:10" ht="12">
      <c r="A150" s="103" t="s">
        <v>22</v>
      </c>
      <c r="B150" s="103">
        <v>920</v>
      </c>
      <c r="C150" s="21">
        <f>SUM(C149,C140,C131,C122,C113,C104,C95)</f>
        <v>10381</v>
      </c>
      <c r="D150" s="21">
        <f>SUM(D149,D140,D131,D122,D113,D104,D95)</f>
        <v>1289</v>
      </c>
      <c r="E150" s="21">
        <f>SUM(E149,E139,E130)</f>
        <v>0</v>
      </c>
      <c r="F150" s="21">
        <f>SUM(F149,F139,F130)</f>
        <v>62</v>
      </c>
      <c r="G150" s="21">
        <f>SUM(G149,G139,G130)</f>
        <v>0</v>
      </c>
      <c r="H150" s="21">
        <f>SUM(H149,H139,H130)</f>
        <v>0</v>
      </c>
      <c r="I150" s="22">
        <f>SUM(C150*6,D150*0,E150*10,F150*7,G150*5,H150*15)</f>
        <v>62720</v>
      </c>
      <c r="J150" s="22">
        <f>SUM(J149,J139,J130)</f>
        <v>8290</v>
      </c>
    </row>
    <row r="151" spans="1:10" ht="12">
      <c r="A151" s="102">
        <v>41746</v>
      </c>
      <c r="B151" s="8" t="s">
        <v>14</v>
      </c>
      <c r="C151" s="9">
        <v>326</v>
      </c>
      <c r="D151" s="9">
        <v>27</v>
      </c>
      <c r="E151" s="9"/>
      <c r="F151" s="9"/>
      <c r="G151" s="10"/>
      <c r="H151" s="10"/>
      <c r="I151" s="11">
        <f>SUM(C151*6,D151*0,H151*15)</f>
        <v>1956</v>
      </c>
      <c r="J151" s="12"/>
    </row>
    <row r="152" spans="1:10" ht="12">
      <c r="A152" s="102"/>
      <c r="B152" s="8" t="s">
        <v>15</v>
      </c>
      <c r="C152" s="9">
        <v>275</v>
      </c>
      <c r="D152" s="9">
        <v>28</v>
      </c>
      <c r="E152" s="9"/>
      <c r="F152" s="9"/>
      <c r="G152" s="10"/>
      <c r="H152" s="10"/>
      <c r="I152" s="11">
        <f>SUM(C152*6,D152*0,H152*15)</f>
        <v>1650</v>
      </c>
      <c r="J152" s="12"/>
    </row>
    <row r="153" spans="1:10" ht="12">
      <c r="A153" s="102"/>
      <c r="B153" s="8" t="s">
        <v>16</v>
      </c>
      <c r="C153" s="9">
        <v>119</v>
      </c>
      <c r="D153" s="9">
        <v>22</v>
      </c>
      <c r="E153" s="9"/>
      <c r="F153" s="9"/>
      <c r="G153" s="10"/>
      <c r="H153" s="10"/>
      <c r="I153" s="11">
        <f>SUM(C153*6,D153*0,H153*15)</f>
        <v>714</v>
      </c>
      <c r="J153" s="12"/>
    </row>
    <row r="154" spans="1:10" ht="12">
      <c r="A154" s="102"/>
      <c r="B154" s="8">
        <v>920</v>
      </c>
      <c r="C154" s="9">
        <v>512</v>
      </c>
      <c r="D154" s="9">
        <v>42</v>
      </c>
      <c r="E154" s="9"/>
      <c r="F154" s="9"/>
      <c r="G154" s="10"/>
      <c r="H154" s="10"/>
      <c r="I154" s="11">
        <f>SUM(C154*6,D154*0,H154*15)</f>
        <v>3072</v>
      </c>
      <c r="J154" s="12"/>
    </row>
    <row r="155" spans="1:10" ht="12">
      <c r="A155" s="102"/>
      <c r="B155" s="8" t="s">
        <v>17</v>
      </c>
      <c r="C155" s="9">
        <v>140</v>
      </c>
      <c r="D155" s="9">
        <v>24</v>
      </c>
      <c r="E155" s="9"/>
      <c r="F155" s="9"/>
      <c r="G155" s="10"/>
      <c r="H155" s="10"/>
      <c r="I155" s="11">
        <f>SUM(C155*6,D155*0,H155*15)</f>
        <v>840</v>
      </c>
      <c r="J155" s="12">
        <f>SUM(I151:I155)</f>
        <v>8232</v>
      </c>
    </row>
    <row r="156" spans="1:10" ht="12">
      <c r="A156" s="102"/>
      <c r="B156" s="13"/>
      <c r="C156" s="14"/>
      <c r="D156" s="14"/>
      <c r="E156" s="14"/>
      <c r="F156" s="14"/>
      <c r="G156" s="15"/>
      <c r="H156" s="15"/>
      <c r="I156" s="16"/>
      <c r="J156" s="17"/>
    </row>
    <row r="157" spans="1:10" ht="12">
      <c r="A157" s="102"/>
      <c r="B157" s="8" t="s">
        <v>18</v>
      </c>
      <c r="C157" s="9"/>
      <c r="D157" s="9"/>
      <c r="E157" s="9"/>
      <c r="F157" s="9">
        <v>13</v>
      </c>
      <c r="G157" s="10">
        <v>1</v>
      </c>
      <c r="H157" s="10"/>
      <c r="I157" s="11">
        <f>SUM(E157*10,F157*7,G157*5,H157*15)</f>
        <v>96</v>
      </c>
      <c r="J157" s="12"/>
    </row>
    <row r="158" spans="1:10" ht="12">
      <c r="A158" s="102"/>
      <c r="B158" s="8" t="s">
        <v>19</v>
      </c>
      <c r="C158" s="9"/>
      <c r="D158" s="9"/>
      <c r="E158" s="9"/>
      <c r="F158" s="9">
        <v>21</v>
      </c>
      <c r="G158" s="10"/>
      <c r="H158" s="10"/>
      <c r="I158" s="11">
        <f>SUM(E158*10,F158*7,G158*5,H158*15)</f>
        <v>147</v>
      </c>
      <c r="J158" s="12">
        <f>SUM(I157:I158)</f>
        <v>243</v>
      </c>
    </row>
    <row r="159" spans="1:10" ht="12">
      <c r="A159" s="102"/>
      <c r="B159" s="18" t="s">
        <v>20</v>
      </c>
      <c r="C159" s="19">
        <f aca="true" t="shared" si="18" ref="C159:I159">SUM(C151:C158)</f>
        <v>1372</v>
      </c>
      <c r="D159" s="19">
        <f t="shared" si="18"/>
        <v>143</v>
      </c>
      <c r="E159" s="19">
        <f t="shared" si="18"/>
        <v>0</v>
      </c>
      <c r="F159" s="19">
        <f t="shared" si="18"/>
        <v>34</v>
      </c>
      <c r="G159" s="19">
        <f t="shared" si="18"/>
        <v>1</v>
      </c>
      <c r="H159" s="19">
        <f t="shared" si="18"/>
        <v>0</v>
      </c>
      <c r="I159" s="19">
        <f t="shared" si="18"/>
        <v>8475</v>
      </c>
      <c r="J159" s="20">
        <f>SUM(J158,J155)</f>
        <v>8475</v>
      </c>
    </row>
    <row r="160" spans="1:10" ht="12">
      <c r="A160" s="102">
        <v>41747</v>
      </c>
      <c r="B160" s="8" t="s">
        <v>14</v>
      </c>
      <c r="C160" s="9">
        <v>893</v>
      </c>
      <c r="D160" s="9">
        <v>85</v>
      </c>
      <c r="E160" s="9"/>
      <c r="F160" s="9"/>
      <c r="G160" s="10"/>
      <c r="H160" s="10"/>
      <c r="I160" s="11">
        <f>SUM(C160*6,D160*0,H160*15)</f>
        <v>5358</v>
      </c>
      <c r="J160" s="12"/>
    </row>
    <row r="161" spans="1:10" ht="12">
      <c r="A161" s="102"/>
      <c r="B161" s="8" t="s">
        <v>15</v>
      </c>
      <c r="C161" s="9">
        <v>877</v>
      </c>
      <c r="D161" s="9">
        <v>126</v>
      </c>
      <c r="E161" s="9"/>
      <c r="F161" s="9"/>
      <c r="G161" s="10"/>
      <c r="H161" s="10"/>
      <c r="I161" s="11">
        <f>SUM(C161*6,D161*0,H161*15)</f>
        <v>5262</v>
      </c>
      <c r="J161" s="12"/>
    </row>
    <row r="162" spans="1:10" ht="12">
      <c r="A162" s="102"/>
      <c r="B162" s="8" t="s">
        <v>16</v>
      </c>
      <c r="C162" s="9">
        <v>225</v>
      </c>
      <c r="D162" s="9">
        <v>49</v>
      </c>
      <c r="E162" s="9"/>
      <c r="F162" s="9"/>
      <c r="G162" s="10"/>
      <c r="H162" s="10"/>
      <c r="I162" s="11">
        <f>SUM(C162*6,D162*0,H162*15)</f>
        <v>1350</v>
      </c>
      <c r="J162" s="12"/>
    </row>
    <row r="163" spans="1:10" ht="12">
      <c r="A163" s="102"/>
      <c r="B163" s="8">
        <v>920</v>
      </c>
      <c r="C163" s="9">
        <v>1197</v>
      </c>
      <c r="D163" s="9">
        <v>79</v>
      </c>
      <c r="E163" s="9"/>
      <c r="F163" s="9"/>
      <c r="G163" s="10"/>
      <c r="H163" s="10"/>
      <c r="I163" s="11">
        <f>SUM(C163*6,D163*0,H163*15)</f>
        <v>7182</v>
      </c>
      <c r="J163" s="12"/>
    </row>
    <row r="164" spans="1:10" ht="12">
      <c r="A164" s="102"/>
      <c r="B164" s="8" t="s">
        <v>17</v>
      </c>
      <c r="C164" s="9">
        <v>357</v>
      </c>
      <c r="D164" s="9">
        <v>116</v>
      </c>
      <c r="E164" s="9"/>
      <c r="F164" s="9"/>
      <c r="G164" s="10"/>
      <c r="H164" s="10"/>
      <c r="I164" s="11">
        <f>SUM(C164*6,D164*0,H164*15)</f>
        <v>2142</v>
      </c>
      <c r="J164" s="12">
        <f>SUM(I160:I164)</f>
        <v>21294</v>
      </c>
    </row>
    <row r="165" spans="1:10" ht="12">
      <c r="A165" s="102"/>
      <c r="B165" s="13"/>
      <c r="C165" s="14"/>
      <c r="D165" s="14"/>
      <c r="E165" s="14"/>
      <c r="F165" s="14"/>
      <c r="G165" s="15"/>
      <c r="H165" s="15"/>
      <c r="I165" s="16"/>
      <c r="J165" s="17"/>
    </row>
    <row r="166" spans="1:10" ht="12">
      <c r="A166" s="102"/>
      <c r="B166" s="8" t="s">
        <v>18</v>
      </c>
      <c r="C166" s="9"/>
      <c r="D166" s="9"/>
      <c r="E166" s="9"/>
      <c r="F166" s="9">
        <v>78</v>
      </c>
      <c r="G166" s="10">
        <v>1</v>
      </c>
      <c r="H166" s="10"/>
      <c r="I166" s="11">
        <f>SUM(E166*10,F166*7,G166*5,H166*15)</f>
        <v>551</v>
      </c>
      <c r="J166" s="12"/>
    </row>
    <row r="167" spans="1:10" ht="12">
      <c r="A167" s="102"/>
      <c r="B167" s="8" t="s">
        <v>19</v>
      </c>
      <c r="C167" s="9"/>
      <c r="D167" s="9"/>
      <c r="E167" s="9"/>
      <c r="F167" s="9">
        <v>64</v>
      </c>
      <c r="G167" s="10"/>
      <c r="H167" s="10"/>
      <c r="I167" s="11">
        <f>SUM(E167*10,F167*7,G167*5,H167*15)</f>
        <v>448</v>
      </c>
      <c r="J167" s="12">
        <f>SUM(I166:I167)</f>
        <v>999</v>
      </c>
    </row>
    <row r="168" spans="1:10" ht="12">
      <c r="A168" s="102"/>
      <c r="B168" s="18" t="s">
        <v>20</v>
      </c>
      <c r="C168" s="19">
        <f aca="true" t="shared" si="19" ref="C168:I168">SUM(C160:C167)</f>
        <v>3549</v>
      </c>
      <c r="D168" s="19">
        <f t="shared" si="19"/>
        <v>455</v>
      </c>
      <c r="E168" s="19">
        <f t="shared" si="19"/>
        <v>0</v>
      </c>
      <c r="F168" s="19">
        <f t="shared" si="19"/>
        <v>142</v>
      </c>
      <c r="G168" s="19">
        <f t="shared" si="19"/>
        <v>1</v>
      </c>
      <c r="H168" s="19">
        <f t="shared" si="19"/>
        <v>0</v>
      </c>
      <c r="I168" s="19">
        <f t="shared" si="19"/>
        <v>22293</v>
      </c>
      <c r="J168" s="20">
        <f>SUM(J167,J164)</f>
        <v>22293</v>
      </c>
    </row>
    <row r="169" spans="1:10" ht="12">
      <c r="A169" s="102">
        <v>41748</v>
      </c>
      <c r="B169" s="8" t="s">
        <v>14</v>
      </c>
      <c r="C169" s="9">
        <v>1031</v>
      </c>
      <c r="D169" s="9">
        <v>62</v>
      </c>
      <c r="E169" s="9"/>
      <c r="F169" s="9"/>
      <c r="G169" s="10"/>
      <c r="H169" s="10"/>
      <c r="I169" s="11">
        <f>SUM(C169*6,D169*0,H169*15)</f>
        <v>6186</v>
      </c>
      <c r="J169" s="12"/>
    </row>
    <row r="170" spans="1:10" ht="12">
      <c r="A170" s="102"/>
      <c r="B170" s="8" t="s">
        <v>15</v>
      </c>
      <c r="C170" s="9">
        <v>1524</v>
      </c>
      <c r="D170" s="9">
        <v>117</v>
      </c>
      <c r="E170" s="9"/>
      <c r="F170" s="9"/>
      <c r="G170" s="10"/>
      <c r="H170" s="10"/>
      <c r="I170" s="11">
        <f>SUM(C170*6,D170*0,H170*15)</f>
        <v>9144</v>
      </c>
      <c r="J170" s="12"/>
    </row>
    <row r="171" spans="1:10" ht="12">
      <c r="A171" s="102"/>
      <c r="B171" s="8" t="s">
        <v>16</v>
      </c>
      <c r="C171" s="9">
        <v>530</v>
      </c>
      <c r="D171" s="9">
        <v>112</v>
      </c>
      <c r="E171" s="9"/>
      <c r="F171" s="9"/>
      <c r="G171" s="10"/>
      <c r="H171" s="10"/>
      <c r="I171" s="11">
        <f>SUM(C171*6,D171*0,H171*15)</f>
        <v>3180</v>
      </c>
      <c r="J171" s="12"/>
    </row>
    <row r="172" spans="1:10" ht="12">
      <c r="A172" s="102"/>
      <c r="B172" s="8">
        <v>920</v>
      </c>
      <c r="C172" s="9">
        <v>2032</v>
      </c>
      <c r="D172" s="9">
        <v>100</v>
      </c>
      <c r="E172" s="9"/>
      <c r="F172" s="9"/>
      <c r="G172" s="10"/>
      <c r="H172" s="10"/>
      <c r="I172" s="11">
        <f>SUM(C172*6,D172*0,H172*15)</f>
        <v>12192</v>
      </c>
      <c r="J172" s="12"/>
    </row>
    <row r="173" spans="1:10" ht="12">
      <c r="A173" s="102"/>
      <c r="B173" s="8" t="s">
        <v>17</v>
      </c>
      <c r="C173" s="9">
        <v>655</v>
      </c>
      <c r="D173" s="9">
        <v>102</v>
      </c>
      <c r="E173" s="9"/>
      <c r="F173" s="9"/>
      <c r="G173" s="10"/>
      <c r="H173" s="10"/>
      <c r="I173" s="11">
        <f>SUM(C173*6,D173*0,H173*15)</f>
        <v>3930</v>
      </c>
      <c r="J173" s="12">
        <f>SUM(I169:I173)</f>
        <v>34632</v>
      </c>
    </row>
    <row r="174" spans="1:10" ht="12">
      <c r="A174" s="102"/>
      <c r="B174" s="13"/>
      <c r="C174" s="14"/>
      <c r="D174" s="14"/>
      <c r="E174" s="14"/>
      <c r="F174" s="14"/>
      <c r="G174" s="15"/>
      <c r="H174" s="15"/>
      <c r="I174" s="16"/>
      <c r="J174" s="17"/>
    </row>
    <row r="175" spans="1:10" ht="12">
      <c r="A175" s="102"/>
      <c r="B175" s="8" t="s">
        <v>18</v>
      </c>
      <c r="C175" s="9"/>
      <c r="D175" s="9"/>
      <c r="E175" s="9"/>
      <c r="F175" s="9">
        <v>173</v>
      </c>
      <c r="G175" s="10">
        <v>5</v>
      </c>
      <c r="H175" s="10"/>
      <c r="I175" s="11">
        <f>SUM(E175*10,F175*7,G175*5,H175*15)</f>
        <v>1236</v>
      </c>
      <c r="J175" s="12"/>
    </row>
    <row r="176" spans="1:10" ht="12">
      <c r="A176" s="102"/>
      <c r="B176" s="8" t="s">
        <v>19</v>
      </c>
      <c r="C176" s="9"/>
      <c r="D176" s="9"/>
      <c r="E176" s="9"/>
      <c r="F176" s="9">
        <v>65</v>
      </c>
      <c r="G176" s="10">
        <v>2</v>
      </c>
      <c r="H176" s="10"/>
      <c r="I176" s="11">
        <f>SUM(E176*10,F176*7,G176*5,H176*15)</f>
        <v>465</v>
      </c>
      <c r="J176" s="12">
        <f>SUM(I175:I176)</f>
        <v>1701</v>
      </c>
    </row>
    <row r="177" spans="1:10" ht="12">
      <c r="A177" s="102"/>
      <c r="B177" s="18" t="s">
        <v>20</v>
      </c>
      <c r="C177" s="19">
        <f aca="true" t="shared" si="20" ref="C177:I177">SUM(C169:C176)</f>
        <v>5772</v>
      </c>
      <c r="D177" s="19">
        <f t="shared" si="20"/>
        <v>493</v>
      </c>
      <c r="E177" s="19">
        <f t="shared" si="20"/>
        <v>0</v>
      </c>
      <c r="F177" s="19">
        <f t="shared" si="20"/>
        <v>238</v>
      </c>
      <c r="G177" s="19">
        <f t="shared" si="20"/>
        <v>7</v>
      </c>
      <c r="H177" s="19">
        <f t="shared" si="20"/>
        <v>0</v>
      </c>
      <c r="I177" s="19">
        <f t="shared" si="20"/>
        <v>36333</v>
      </c>
      <c r="J177" s="20">
        <f>SUM(J176,J173)</f>
        <v>36333</v>
      </c>
    </row>
    <row r="178" spans="1:10" ht="12">
      <c r="A178" s="102">
        <v>41749</v>
      </c>
      <c r="B178" s="8" t="s">
        <v>14</v>
      </c>
      <c r="C178" s="9">
        <v>614</v>
      </c>
      <c r="D178" s="9">
        <v>65</v>
      </c>
      <c r="E178" s="9"/>
      <c r="F178" s="9"/>
      <c r="G178" s="10"/>
      <c r="H178" s="10"/>
      <c r="I178" s="11">
        <f>SUM(C178*6,D178*0,H178*15)</f>
        <v>3684</v>
      </c>
      <c r="J178" s="12"/>
    </row>
    <row r="179" spans="1:10" ht="12">
      <c r="A179" s="102"/>
      <c r="B179" s="8" t="s">
        <v>15</v>
      </c>
      <c r="C179" s="9">
        <v>1387</v>
      </c>
      <c r="D179" s="9">
        <v>110</v>
      </c>
      <c r="E179" s="9"/>
      <c r="F179" s="9"/>
      <c r="G179" s="10"/>
      <c r="H179" s="10"/>
      <c r="I179" s="11">
        <f>SUM(C179*6,D179*0,H179*15)</f>
        <v>8322</v>
      </c>
      <c r="J179" s="12"/>
    </row>
    <row r="180" spans="1:10" ht="12">
      <c r="A180" s="102"/>
      <c r="B180" s="8" t="s">
        <v>16</v>
      </c>
      <c r="C180" s="9">
        <v>1020</v>
      </c>
      <c r="D180" s="9">
        <v>105</v>
      </c>
      <c r="E180" s="9"/>
      <c r="F180" s="9"/>
      <c r="G180" s="10"/>
      <c r="H180" s="10"/>
      <c r="I180" s="11">
        <f>SUM(C180*6,D180*0,H180*15)</f>
        <v>6120</v>
      </c>
      <c r="J180" s="12"/>
    </row>
    <row r="181" spans="1:10" ht="12">
      <c r="A181" s="102"/>
      <c r="B181" s="8">
        <v>920</v>
      </c>
      <c r="C181" s="9">
        <v>1767</v>
      </c>
      <c r="D181" s="9"/>
      <c r="E181" s="9"/>
      <c r="F181" s="9"/>
      <c r="G181" s="10"/>
      <c r="H181" s="10"/>
      <c r="I181" s="11">
        <f>SUM(C181*6,D181*0,H181*15)</f>
        <v>10602</v>
      </c>
      <c r="J181" s="12"/>
    </row>
    <row r="182" spans="1:10" ht="12">
      <c r="A182" s="102"/>
      <c r="B182" s="8" t="s">
        <v>17</v>
      </c>
      <c r="C182" s="9">
        <v>695</v>
      </c>
      <c r="D182" s="9">
        <v>46</v>
      </c>
      <c r="E182" s="9"/>
      <c r="F182" s="9"/>
      <c r="G182" s="10"/>
      <c r="H182" s="10"/>
      <c r="I182" s="11">
        <f>SUM(C182*6,D182*0,H182*15)</f>
        <v>4170</v>
      </c>
      <c r="J182" s="12">
        <f>SUM(I178:I182)</f>
        <v>32898</v>
      </c>
    </row>
    <row r="183" spans="1:10" ht="12">
      <c r="A183" s="102"/>
      <c r="B183" s="13"/>
      <c r="C183" s="14"/>
      <c r="D183" s="14"/>
      <c r="E183" s="14"/>
      <c r="F183" s="14"/>
      <c r="G183" s="15"/>
      <c r="H183" s="15"/>
      <c r="I183" s="16"/>
      <c r="J183" s="17"/>
    </row>
    <row r="184" spans="1:10" ht="12">
      <c r="A184" s="102"/>
      <c r="B184" s="8" t="s">
        <v>18</v>
      </c>
      <c r="C184" s="9"/>
      <c r="D184" s="9"/>
      <c r="E184" s="9"/>
      <c r="F184" s="9">
        <v>137</v>
      </c>
      <c r="G184" s="10"/>
      <c r="H184" s="10"/>
      <c r="I184" s="11">
        <f>SUM(E184*10,F184*7,G184*5,H184*15)</f>
        <v>959</v>
      </c>
      <c r="J184" s="12"/>
    </row>
    <row r="185" spans="1:10" ht="12">
      <c r="A185" s="102"/>
      <c r="B185" s="8" t="s">
        <v>19</v>
      </c>
      <c r="C185" s="9"/>
      <c r="D185" s="9"/>
      <c r="E185" s="9"/>
      <c r="F185" s="9">
        <v>163</v>
      </c>
      <c r="G185" s="10">
        <v>1</v>
      </c>
      <c r="H185" s="10"/>
      <c r="I185" s="11">
        <f>SUM(E185*10,F185*7,G185*5,H185*15)</f>
        <v>1146</v>
      </c>
      <c r="J185" s="12">
        <f>SUM(I184:I185)</f>
        <v>2105</v>
      </c>
    </row>
    <row r="186" spans="1:10" ht="12">
      <c r="A186" s="102"/>
      <c r="B186" s="18" t="s">
        <v>20</v>
      </c>
      <c r="C186" s="19">
        <f aca="true" t="shared" si="21" ref="C186:I186">SUM(C178:C185)</f>
        <v>5483</v>
      </c>
      <c r="D186" s="19">
        <f t="shared" si="21"/>
        <v>326</v>
      </c>
      <c r="E186" s="19">
        <f t="shared" si="21"/>
        <v>0</v>
      </c>
      <c r="F186" s="19">
        <f t="shared" si="21"/>
        <v>300</v>
      </c>
      <c r="G186" s="19">
        <f t="shared" si="21"/>
        <v>1</v>
      </c>
      <c r="H186" s="19">
        <f t="shared" si="21"/>
        <v>0</v>
      </c>
      <c r="I186" s="19">
        <f t="shared" si="21"/>
        <v>35003</v>
      </c>
      <c r="J186" s="20">
        <f>SUM(J185,J182)</f>
        <v>35003</v>
      </c>
    </row>
    <row r="187" spans="1:10" ht="12">
      <c r="A187" s="102">
        <v>41750</v>
      </c>
      <c r="B187" s="8" t="s">
        <v>14</v>
      </c>
      <c r="C187" s="9">
        <v>816</v>
      </c>
      <c r="D187" s="9">
        <v>88</v>
      </c>
      <c r="E187" s="9"/>
      <c r="F187" s="9"/>
      <c r="G187" s="10"/>
      <c r="H187" s="10"/>
      <c r="I187" s="11">
        <f>SUM(C187*6,D187*0,H187*15)</f>
        <v>4896</v>
      </c>
      <c r="J187" s="12"/>
    </row>
    <row r="188" spans="1:10" ht="12">
      <c r="A188" s="102"/>
      <c r="B188" s="8" t="s">
        <v>15</v>
      </c>
      <c r="C188" s="9">
        <v>642</v>
      </c>
      <c r="D188" s="9">
        <v>38</v>
      </c>
      <c r="E188" s="9"/>
      <c r="F188" s="9"/>
      <c r="G188" s="10"/>
      <c r="H188" s="10"/>
      <c r="I188" s="11">
        <f>SUM(C188*6,D188*0,H188*15)</f>
        <v>3852</v>
      </c>
      <c r="J188" s="12"/>
    </row>
    <row r="189" spans="1:10" ht="12">
      <c r="A189" s="102"/>
      <c r="B189" s="8" t="s">
        <v>16</v>
      </c>
      <c r="C189" s="9">
        <v>689</v>
      </c>
      <c r="D189" s="9">
        <v>87</v>
      </c>
      <c r="E189" s="9"/>
      <c r="F189" s="9"/>
      <c r="G189" s="10"/>
      <c r="H189" s="10"/>
      <c r="I189" s="11">
        <f>SUM(C189*6,D189*0,H189*15)</f>
        <v>4134</v>
      </c>
      <c r="J189" s="12"/>
    </row>
    <row r="190" spans="1:10" ht="12">
      <c r="A190" s="102"/>
      <c r="B190" s="8">
        <v>920</v>
      </c>
      <c r="C190" s="9">
        <v>1257</v>
      </c>
      <c r="D190" s="9">
        <v>53</v>
      </c>
      <c r="E190" s="9"/>
      <c r="F190" s="9"/>
      <c r="G190" s="10"/>
      <c r="H190" s="10"/>
      <c r="I190" s="11">
        <f>SUM(C190*6,D190*0,H190*15)</f>
        <v>7542</v>
      </c>
      <c r="J190" s="12"/>
    </row>
    <row r="191" spans="1:10" ht="12">
      <c r="A191" s="102"/>
      <c r="B191" s="8" t="s">
        <v>17</v>
      </c>
      <c r="C191" s="9">
        <v>490</v>
      </c>
      <c r="D191" s="9">
        <v>43</v>
      </c>
      <c r="E191" s="9"/>
      <c r="F191" s="9"/>
      <c r="G191" s="10"/>
      <c r="H191" s="10"/>
      <c r="I191" s="11">
        <f>SUM(C191*6,D191*0,H191*15)</f>
        <v>2940</v>
      </c>
      <c r="J191" s="12">
        <f>SUM(I187:I191)</f>
        <v>23364</v>
      </c>
    </row>
    <row r="192" spans="1:10" ht="12">
      <c r="A192" s="102"/>
      <c r="B192" s="13"/>
      <c r="C192" s="14"/>
      <c r="D192" s="14"/>
      <c r="E192" s="14"/>
      <c r="F192" s="14"/>
      <c r="G192" s="15"/>
      <c r="H192" s="15"/>
      <c r="I192" s="16"/>
      <c r="J192" s="17"/>
    </row>
    <row r="193" spans="1:10" ht="12">
      <c r="A193" s="102"/>
      <c r="B193" s="8" t="s">
        <v>18</v>
      </c>
      <c r="C193" s="9"/>
      <c r="D193" s="9"/>
      <c r="E193" s="9"/>
      <c r="F193" s="9"/>
      <c r="G193" s="10"/>
      <c r="H193" s="10"/>
      <c r="I193" s="11">
        <f>SUM(E193*10,F193*7,G193*5,H193*15)</f>
        <v>0</v>
      </c>
      <c r="J193" s="12"/>
    </row>
    <row r="194" spans="1:10" ht="12">
      <c r="A194" s="102"/>
      <c r="B194" s="8" t="s">
        <v>19</v>
      </c>
      <c r="C194" s="9"/>
      <c r="D194" s="9"/>
      <c r="E194" s="9"/>
      <c r="F194" s="9"/>
      <c r="G194" s="10"/>
      <c r="H194" s="10"/>
      <c r="I194" s="11">
        <f>SUM(E194*10,F194*7,G194*5,H194*15)</f>
        <v>0</v>
      </c>
      <c r="J194" s="12">
        <f>SUM(I193:I194)</f>
        <v>0</v>
      </c>
    </row>
    <row r="195" spans="1:10" ht="12">
      <c r="A195" s="102"/>
      <c r="B195" s="18" t="s">
        <v>20</v>
      </c>
      <c r="C195" s="19">
        <f aca="true" t="shared" si="22" ref="C195:I195">SUM(C187:C194)</f>
        <v>3894</v>
      </c>
      <c r="D195" s="19">
        <f t="shared" si="22"/>
        <v>309</v>
      </c>
      <c r="E195" s="19">
        <f t="shared" si="22"/>
        <v>0</v>
      </c>
      <c r="F195" s="19">
        <f t="shared" si="22"/>
        <v>0</v>
      </c>
      <c r="G195" s="19">
        <f t="shared" si="22"/>
        <v>0</v>
      </c>
      <c r="H195" s="19">
        <f t="shared" si="22"/>
        <v>0</v>
      </c>
      <c r="I195" s="19">
        <f t="shared" si="22"/>
        <v>23364</v>
      </c>
      <c r="J195" s="20">
        <f>SUM(J194,J191)</f>
        <v>23364</v>
      </c>
    </row>
    <row r="196" spans="1:10" ht="12">
      <c r="A196" s="102">
        <v>41751</v>
      </c>
      <c r="B196" s="8" t="s">
        <v>14</v>
      </c>
      <c r="C196" s="9">
        <v>295</v>
      </c>
      <c r="D196" s="9">
        <v>59</v>
      </c>
      <c r="E196" s="9"/>
      <c r="F196" s="9"/>
      <c r="G196" s="10"/>
      <c r="H196" s="10"/>
      <c r="I196" s="11">
        <f>SUM(C196*6,D196*0,H196*15)</f>
        <v>1770</v>
      </c>
      <c r="J196" s="12"/>
    </row>
    <row r="197" spans="1:10" ht="12">
      <c r="A197" s="102"/>
      <c r="B197" s="8" t="s">
        <v>15</v>
      </c>
      <c r="C197" s="9">
        <v>407</v>
      </c>
      <c r="D197" s="9">
        <v>77</v>
      </c>
      <c r="E197" s="9"/>
      <c r="F197" s="9"/>
      <c r="G197" s="10"/>
      <c r="H197" s="10"/>
      <c r="I197" s="11">
        <f>SUM(C197*6,D197*0,H197*15)</f>
        <v>2442</v>
      </c>
      <c r="J197" s="12"/>
    </row>
    <row r="198" spans="1:10" ht="12">
      <c r="A198" s="102"/>
      <c r="B198" s="8" t="s">
        <v>16</v>
      </c>
      <c r="C198" s="9">
        <v>385</v>
      </c>
      <c r="D198" s="9">
        <v>58</v>
      </c>
      <c r="E198" s="9"/>
      <c r="F198" s="9"/>
      <c r="G198" s="10"/>
      <c r="H198" s="10"/>
      <c r="I198" s="11">
        <f>SUM(C198*6,D198*0,H198*15)</f>
        <v>2310</v>
      </c>
      <c r="J198" s="12"/>
    </row>
    <row r="199" spans="1:10" ht="12">
      <c r="A199" s="102"/>
      <c r="B199" s="8">
        <v>920</v>
      </c>
      <c r="C199" s="9">
        <v>462</v>
      </c>
      <c r="D199" s="9">
        <v>0</v>
      </c>
      <c r="E199" s="9"/>
      <c r="F199" s="9"/>
      <c r="G199" s="10"/>
      <c r="H199" s="10"/>
      <c r="I199" s="11">
        <f>SUM(C199*6,D199*0,H199*15)</f>
        <v>2772</v>
      </c>
      <c r="J199" s="12"/>
    </row>
    <row r="200" spans="1:10" ht="12">
      <c r="A200" s="102"/>
      <c r="B200" s="8" t="s">
        <v>17</v>
      </c>
      <c r="C200" s="9">
        <v>176</v>
      </c>
      <c r="D200" s="9">
        <v>70</v>
      </c>
      <c r="E200" s="9"/>
      <c r="F200" s="9"/>
      <c r="G200" s="10"/>
      <c r="H200" s="10"/>
      <c r="I200" s="11">
        <f>SUM(C200*6,D200*0,H200*15)</f>
        <v>1056</v>
      </c>
      <c r="J200" s="12">
        <f>SUM(I196:I200)</f>
        <v>10350</v>
      </c>
    </row>
    <row r="201" spans="1:10" ht="12">
      <c r="A201" s="102"/>
      <c r="B201" s="13"/>
      <c r="C201" s="14"/>
      <c r="D201" s="14"/>
      <c r="E201" s="14"/>
      <c r="F201" s="14"/>
      <c r="G201" s="15"/>
      <c r="H201" s="15"/>
      <c r="I201" s="16"/>
      <c r="J201" s="17"/>
    </row>
    <row r="202" spans="1:10" ht="12">
      <c r="A202" s="102"/>
      <c r="B202" s="8" t="s">
        <v>18</v>
      </c>
      <c r="C202" s="9"/>
      <c r="D202" s="9"/>
      <c r="E202" s="9"/>
      <c r="F202" s="9"/>
      <c r="G202" s="10"/>
      <c r="H202" s="10"/>
      <c r="I202" s="11">
        <f>SUM(E202*10,F202*7,G202*5,H202*15)</f>
        <v>0</v>
      </c>
      <c r="J202" s="12"/>
    </row>
    <row r="203" spans="1:10" ht="12">
      <c r="A203" s="102"/>
      <c r="B203" s="8" t="s">
        <v>19</v>
      </c>
      <c r="C203" s="9"/>
      <c r="D203" s="9"/>
      <c r="E203" s="9"/>
      <c r="F203" s="9"/>
      <c r="G203" s="10"/>
      <c r="H203" s="10"/>
      <c r="I203" s="11">
        <f>SUM(E203*10,F203*7,G203*5,H203*15)</f>
        <v>0</v>
      </c>
      <c r="J203" s="12">
        <f>SUM(I202:I203)</f>
        <v>0</v>
      </c>
    </row>
    <row r="204" spans="1:10" ht="12">
      <c r="A204" s="102"/>
      <c r="B204" s="18" t="s">
        <v>20</v>
      </c>
      <c r="C204" s="19">
        <f aca="true" t="shared" si="23" ref="C204:I204">SUM(C196:C203)</f>
        <v>1725</v>
      </c>
      <c r="D204" s="19">
        <f t="shared" si="23"/>
        <v>264</v>
      </c>
      <c r="E204" s="19">
        <f t="shared" si="23"/>
        <v>0</v>
      </c>
      <c r="F204" s="19">
        <f t="shared" si="23"/>
        <v>0</v>
      </c>
      <c r="G204" s="19">
        <f t="shared" si="23"/>
        <v>0</v>
      </c>
      <c r="H204" s="19">
        <f t="shared" si="23"/>
        <v>0</v>
      </c>
      <c r="I204" s="19">
        <f t="shared" si="23"/>
        <v>10350</v>
      </c>
      <c r="J204" s="20">
        <f>SUM(J203,J200)</f>
        <v>10350</v>
      </c>
    </row>
    <row r="205" spans="1:10" ht="12">
      <c r="A205" s="102">
        <v>41752</v>
      </c>
      <c r="B205" s="8" t="s">
        <v>14</v>
      </c>
      <c r="C205" s="9">
        <v>857</v>
      </c>
      <c r="D205" s="9">
        <v>126</v>
      </c>
      <c r="E205" s="9"/>
      <c r="F205" s="9"/>
      <c r="G205" s="10"/>
      <c r="H205" s="10"/>
      <c r="I205" s="11">
        <f>SUM(C205*6,D205*0,H205*15)</f>
        <v>5142</v>
      </c>
      <c r="J205" s="12"/>
    </row>
    <row r="206" spans="1:10" ht="12">
      <c r="A206" s="102"/>
      <c r="B206" s="8" t="s">
        <v>15</v>
      </c>
      <c r="C206" s="9">
        <v>948</v>
      </c>
      <c r="D206" s="9">
        <v>139</v>
      </c>
      <c r="E206" s="9"/>
      <c r="F206" s="9"/>
      <c r="G206" s="10"/>
      <c r="H206" s="10"/>
      <c r="I206" s="11">
        <f>SUM(C206*6,D206*0,H206*15)</f>
        <v>5688</v>
      </c>
      <c r="J206" s="12"/>
    </row>
    <row r="207" spans="1:10" ht="12">
      <c r="A207" s="102"/>
      <c r="B207" s="8" t="s">
        <v>16</v>
      </c>
      <c r="C207" s="9">
        <v>213</v>
      </c>
      <c r="D207" s="9">
        <v>92</v>
      </c>
      <c r="E207" s="9"/>
      <c r="F207" s="9"/>
      <c r="G207" s="10"/>
      <c r="H207" s="10"/>
      <c r="I207" s="11">
        <f>SUM(C207*6,D207*0,H207*15)</f>
        <v>1278</v>
      </c>
      <c r="J207" s="12"/>
    </row>
    <row r="208" spans="1:10" ht="12">
      <c r="A208" s="102"/>
      <c r="B208" s="8">
        <v>920</v>
      </c>
      <c r="C208" s="9">
        <v>694</v>
      </c>
      <c r="D208" s="9">
        <v>27</v>
      </c>
      <c r="E208" s="9"/>
      <c r="F208" s="9"/>
      <c r="G208" s="10"/>
      <c r="H208" s="10"/>
      <c r="I208" s="11">
        <f>SUM(C208*6,D208*0,H208*15)</f>
        <v>4164</v>
      </c>
      <c r="J208" s="12"/>
    </row>
    <row r="209" spans="1:10" ht="12">
      <c r="A209" s="102"/>
      <c r="B209" s="8" t="s">
        <v>17</v>
      </c>
      <c r="C209" s="9">
        <v>324</v>
      </c>
      <c r="D209" s="9">
        <v>95</v>
      </c>
      <c r="E209" s="9"/>
      <c r="F209" s="9"/>
      <c r="G209" s="10"/>
      <c r="H209" s="10"/>
      <c r="I209" s="11">
        <f>SUM(C209*6,D209*0,H209*15)</f>
        <v>1944</v>
      </c>
      <c r="J209" s="12">
        <f>SUM(I205:I209)</f>
        <v>18216</v>
      </c>
    </row>
    <row r="210" spans="1:10" ht="12">
      <c r="A210" s="102"/>
      <c r="B210" s="13"/>
      <c r="C210" s="14"/>
      <c r="D210" s="14"/>
      <c r="E210" s="14"/>
      <c r="F210" s="14"/>
      <c r="G210" s="15"/>
      <c r="H210" s="15"/>
      <c r="I210" s="16"/>
      <c r="J210" s="17"/>
    </row>
    <row r="211" spans="1:10" ht="12">
      <c r="A211" s="102"/>
      <c r="B211" s="8" t="s">
        <v>18</v>
      </c>
      <c r="C211" s="9"/>
      <c r="D211" s="9"/>
      <c r="E211" s="9"/>
      <c r="F211" s="9"/>
      <c r="G211" s="10"/>
      <c r="H211" s="10"/>
      <c r="I211" s="11">
        <f>SUM(E211*10,F211*7,G211*5,H211*15)</f>
        <v>0</v>
      </c>
      <c r="J211" s="12"/>
    </row>
    <row r="212" spans="1:10" ht="12">
      <c r="A212" s="102"/>
      <c r="B212" s="8" t="s">
        <v>19</v>
      </c>
      <c r="C212" s="9"/>
      <c r="D212" s="9"/>
      <c r="E212" s="9"/>
      <c r="F212" s="9"/>
      <c r="G212" s="10"/>
      <c r="H212" s="10"/>
      <c r="I212" s="11">
        <f>SUM(E212*10,F212*7,G212*5,H212*15)</f>
        <v>0</v>
      </c>
      <c r="J212" s="12">
        <f>SUM(I211:I212)</f>
        <v>0</v>
      </c>
    </row>
    <row r="213" spans="1:10" ht="12">
      <c r="A213" s="102"/>
      <c r="B213" s="18" t="s">
        <v>20</v>
      </c>
      <c r="C213" s="19">
        <f aca="true" t="shared" si="24" ref="C213:I213">SUM(C205:C212)</f>
        <v>3036</v>
      </c>
      <c r="D213" s="19">
        <f t="shared" si="24"/>
        <v>479</v>
      </c>
      <c r="E213" s="19">
        <f t="shared" si="24"/>
        <v>0</v>
      </c>
      <c r="F213" s="19">
        <f t="shared" si="24"/>
        <v>0</v>
      </c>
      <c r="G213" s="19">
        <f t="shared" si="24"/>
        <v>0</v>
      </c>
      <c r="H213" s="19">
        <f t="shared" si="24"/>
        <v>0</v>
      </c>
      <c r="I213" s="19">
        <f t="shared" si="24"/>
        <v>18216</v>
      </c>
      <c r="J213" s="20">
        <f>SUM(J212,J209)</f>
        <v>18216</v>
      </c>
    </row>
    <row r="214" spans="1:10" ht="12">
      <c r="A214" s="103" t="s">
        <v>22</v>
      </c>
      <c r="B214" s="103">
        <v>920</v>
      </c>
      <c r="C214" s="21">
        <f>SUM(C213,C204,C195,C186,C177,C168,C159)</f>
        <v>24831</v>
      </c>
      <c r="D214" s="21">
        <f>SUM(D213,D204,D195,D186,D177,D168,D159)</f>
        <v>2469</v>
      </c>
      <c r="E214" s="21">
        <f>SUM(E213,E203,E194)</f>
        <v>0</v>
      </c>
      <c r="F214" s="21">
        <f>SUM(F213,F203,F194)</f>
        <v>0</v>
      </c>
      <c r="G214" s="21">
        <f>SUM(G213,G203,G194)</f>
        <v>0</v>
      </c>
      <c r="H214" s="21">
        <f>SUM(H213,H203,H194)</f>
        <v>0</v>
      </c>
      <c r="I214" s="22">
        <f>SUM(C214*6,D214*0,E214*10,F214*7,G214*5,H214*15)</f>
        <v>148986</v>
      </c>
      <c r="J214" s="22">
        <f>SUM(J213,J203,J194)</f>
        <v>18216</v>
      </c>
    </row>
    <row r="215" spans="1:10" ht="12">
      <c r="A215" s="102">
        <v>41753</v>
      </c>
      <c r="B215" s="8" t="s">
        <v>14</v>
      </c>
      <c r="C215" s="9">
        <v>168</v>
      </c>
      <c r="D215" s="9">
        <v>15</v>
      </c>
      <c r="E215" s="9"/>
      <c r="F215" s="9"/>
      <c r="G215" s="10"/>
      <c r="H215" s="10"/>
      <c r="I215" s="11">
        <f>SUM(C215*6,D215*0,H215*15)</f>
        <v>1008</v>
      </c>
      <c r="J215" s="12"/>
    </row>
    <row r="216" spans="1:10" ht="12">
      <c r="A216" s="102"/>
      <c r="B216" s="8" t="s">
        <v>15</v>
      </c>
      <c r="C216" s="9">
        <v>113</v>
      </c>
      <c r="D216" s="9">
        <v>21</v>
      </c>
      <c r="E216" s="9"/>
      <c r="F216" s="9"/>
      <c r="G216" s="10"/>
      <c r="H216" s="10"/>
      <c r="I216" s="11">
        <f>SUM(C216*6,D216*0,H216*15)</f>
        <v>678</v>
      </c>
      <c r="J216" s="12"/>
    </row>
    <row r="217" spans="1:10" ht="12">
      <c r="A217" s="102"/>
      <c r="B217" s="8" t="s">
        <v>16</v>
      </c>
      <c r="C217" s="9">
        <v>35</v>
      </c>
      <c r="D217" s="9">
        <v>10</v>
      </c>
      <c r="E217" s="9"/>
      <c r="F217" s="9"/>
      <c r="G217" s="10"/>
      <c r="H217" s="10"/>
      <c r="I217" s="11">
        <f>SUM(C217*6,D217*0,H217*15)</f>
        <v>210</v>
      </c>
      <c r="J217" s="12"/>
    </row>
    <row r="218" spans="1:10" ht="12">
      <c r="A218" s="102"/>
      <c r="B218" s="8">
        <v>920</v>
      </c>
      <c r="C218" s="9">
        <v>225</v>
      </c>
      <c r="D218" s="9">
        <v>6</v>
      </c>
      <c r="E218" s="9"/>
      <c r="F218" s="9"/>
      <c r="G218" s="10"/>
      <c r="H218" s="10"/>
      <c r="I218" s="11">
        <f>SUM(C218*6,D218*0,H218*15)</f>
        <v>1350</v>
      </c>
      <c r="J218" s="12"/>
    </row>
    <row r="219" spans="1:10" ht="12">
      <c r="A219" s="102"/>
      <c r="B219" s="8" t="s">
        <v>17</v>
      </c>
      <c r="C219" s="9">
        <v>53</v>
      </c>
      <c r="D219" s="9">
        <v>40</v>
      </c>
      <c r="E219" s="9"/>
      <c r="F219" s="9"/>
      <c r="G219" s="10"/>
      <c r="H219" s="10"/>
      <c r="I219" s="11">
        <f>SUM(C219*6,D219*0,H219*15)</f>
        <v>318</v>
      </c>
      <c r="J219" s="12">
        <f>SUM(I215:I219)</f>
        <v>3564</v>
      </c>
    </row>
    <row r="220" spans="1:10" ht="12">
      <c r="A220" s="102"/>
      <c r="B220" s="13"/>
      <c r="C220" s="14"/>
      <c r="D220" s="14"/>
      <c r="E220" s="14"/>
      <c r="F220" s="14"/>
      <c r="G220" s="15"/>
      <c r="H220" s="15"/>
      <c r="I220" s="16"/>
      <c r="J220" s="17"/>
    </row>
    <row r="221" spans="1:10" ht="12">
      <c r="A221" s="102"/>
      <c r="B221" s="8" t="s">
        <v>18</v>
      </c>
      <c r="C221" s="9"/>
      <c r="D221" s="9"/>
      <c r="E221" s="9"/>
      <c r="F221" s="9"/>
      <c r="G221" s="10"/>
      <c r="H221" s="10"/>
      <c r="I221" s="11">
        <f>SUM(E221*10,F221*7,G221*5,H221*15)</f>
        <v>0</v>
      </c>
      <c r="J221" s="12"/>
    </row>
    <row r="222" spans="1:10" ht="12">
      <c r="A222" s="102"/>
      <c r="B222" s="8" t="s">
        <v>19</v>
      </c>
      <c r="C222" s="9"/>
      <c r="D222" s="9"/>
      <c r="E222" s="9"/>
      <c r="F222" s="9"/>
      <c r="G222" s="10"/>
      <c r="H222" s="10"/>
      <c r="I222" s="11">
        <f>SUM(E222*10,F222*7,G222*5,H222*15)</f>
        <v>0</v>
      </c>
      <c r="J222" s="12">
        <f>SUM(I221:I222)</f>
        <v>0</v>
      </c>
    </row>
    <row r="223" spans="1:10" ht="12">
      <c r="A223" s="102"/>
      <c r="B223" s="18" t="s">
        <v>20</v>
      </c>
      <c r="C223" s="19">
        <f aca="true" t="shared" si="25" ref="C223:I223">SUM(C215:C222)</f>
        <v>594</v>
      </c>
      <c r="D223" s="19">
        <f t="shared" si="25"/>
        <v>92</v>
      </c>
      <c r="E223" s="19">
        <f t="shared" si="25"/>
        <v>0</v>
      </c>
      <c r="F223" s="19">
        <f t="shared" si="25"/>
        <v>0</v>
      </c>
      <c r="G223" s="19">
        <f t="shared" si="25"/>
        <v>0</v>
      </c>
      <c r="H223" s="19">
        <f t="shared" si="25"/>
        <v>0</v>
      </c>
      <c r="I223" s="19">
        <f t="shared" si="25"/>
        <v>3564</v>
      </c>
      <c r="J223" s="20">
        <f>SUM(J222,J219)</f>
        <v>3564</v>
      </c>
    </row>
    <row r="224" spans="1:10" ht="12">
      <c r="A224" s="102">
        <v>41754</v>
      </c>
      <c r="B224" s="8" t="s">
        <v>14</v>
      </c>
      <c r="C224" s="9">
        <v>150</v>
      </c>
      <c r="D224" s="9">
        <v>51</v>
      </c>
      <c r="E224" s="9"/>
      <c r="F224" s="9"/>
      <c r="G224" s="10"/>
      <c r="H224" s="10"/>
      <c r="I224" s="11">
        <f>SUM(C224*6,D224*0,H224*15)</f>
        <v>900</v>
      </c>
      <c r="J224" s="12"/>
    </row>
    <row r="225" spans="1:10" ht="12">
      <c r="A225" s="102"/>
      <c r="B225" s="8" t="s">
        <v>15</v>
      </c>
      <c r="C225" s="9">
        <v>91</v>
      </c>
      <c r="D225" s="9">
        <v>69</v>
      </c>
      <c r="E225" s="9"/>
      <c r="F225" s="9"/>
      <c r="G225" s="10"/>
      <c r="H225" s="10"/>
      <c r="I225" s="11">
        <f>SUM(C225*6,D225*0,H225*15)</f>
        <v>546</v>
      </c>
      <c r="J225" s="12"/>
    </row>
    <row r="226" spans="1:10" ht="12">
      <c r="A226" s="102"/>
      <c r="B226" s="8" t="s">
        <v>16</v>
      </c>
      <c r="C226" s="9">
        <v>84</v>
      </c>
      <c r="D226" s="9">
        <v>43</v>
      </c>
      <c r="E226" s="9"/>
      <c r="F226" s="9"/>
      <c r="G226" s="10"/>
      <c r="H226" s="10"/>
      <c r="I226" s="11">
        <f>SUM(C226*6,D226*0,H226*15)</f>
        <v>504</v>
      </c>
      <c r="J226" s="12"/>
    </row>
    <row r="227" spans="1:10" ht="12">
      <c r="A227" s="102"/>
      <c r="B227" s="8">
        <v>920</v>
      </c>
      <c r="C227" s="9">
        <v>224</v>
      </c>
      <c r="D227" s="9">
        <v>24</v>
      </c>
      <c r="E227" s="9"/>
      <c r="F227" s="9"/>
      <c r="G227" s="10"/>
      <c r="H227" s="10"/>
      <c r="I227" s="11">
        <f>SUM(C227*6,D227*0,H227*15)</f>
        <v>1344</v>
      </c>
      <c r="J227" s="12"/>
    </row>
    <row r="228" spans="1:10" ht="12">
      <c r="A228" s="102"/>
      <c r="B228" s="8" t="s">
        <v>17</v>
      </c>
      <c r="C228" s="9">
        <v>55</v>
      </c>
      <c r="D228" s="9">
        <v>36</v>
      </c>
      <c r="E228" s="9"/>
      <c r="F228" s="9"/>
      <c r="G228" s="10"/>
      <c r="H228" s="10"/>
      <c r="I228" s="11">
        <f>SUM(C228*6,D228*0,H228*15)</f>
        <v>330</v>
      </c>
      <c r="J228" s="12"/>
    </row>
    <row r="229" spans="1:10" ht="12">
      <c r="A229" s="102"/>
      <c r="B229" s="13"/>
      <c r="C229" s="14"/>
      <c r="D229" s="14"/>
      <c r="E229" s="14"/>
      <c r="F229" s="14"/>
      <c r="G229" s="15"/>
      <c r="H229" s="15"/>
      <c r="I229" s="16"/>
      <c r="J229" s="17"/>
    </row>
    <row r="230" spans="1:10" ht="12">
      <c r="A230" s="102"/>
      <c r="B230" s="8" t="s">
        <v>18</v>
      </c>
      <c r="C230" s="9"/>
      <c r="D230" s="9"/>
      <c r="E230" s="9"/>
      <c r="F230" s="9"/>
      <c r="G230" s="10"/>
      <c r="H230" s="10"/>
      <c r="I230" s="11">
        <f>SUM(E230*10,F230*7,G230*5,H230*15)</f>
        <v>0</v>
      </c>
      <c r="J230" s="12"/>
    </row>
    <row r="231" spans="1:10" ht="12">
      <c r="A231" s="102"/>
      <c r="B231" s="8" t="s">
        <v>19</v>
      </c>
      <c r="C231" s="9"/>
      <c r="D231" s="9"/>
      <c r="E231" s="9"/>
      <c r="F231" s="9"/>
      <c r="G231" s="10"/>
      <c r="H231" s="10"/>
      <c r="I231" s="11">
        <f>SUM(E231*10,F231*7,G231*5,H231*15)</f>
        <v>0</v>
      </c>
      <c r="J231" s="12">
        <f>SUM(I230:I231)</f>
        <v>0</v>
      </c>
    </row>
    <row r="232" spans="1:10" ht="12">
      <c r="A232" s="102"/>
      <c r="B232" s="18" t="s">
        <v>20</v>
      </c>
      <c r="C232" s="19">
        <f aca="true" t="shared" si="26" ref="C232:H232">SUM(C224:C231)</f>
        <v>604</v>
      </c>
      <c r="D232" s="19">
        <f t="shared" si="26"/>
        <v>223</v>
      </c>
      <c r="E232" s="19">
        <f t="shared" si="26"/>
        <v>0</v>
      </c>
      <c r="F232" s="19">
        <f t="shared" si="26"/>
        <v>0</v>
      </c>
      <c r="G232" s="19">
        <f t="shared" si="26"/>
        <v>0</v>
      </c>
      <c r="H232" s="19">
        <f t="shared" si="26"/>
        <v>0</v>
      </c>
      <c r="I232" s="19"/>
      <c r="J232" s="20">
        <f>SUM(J231,J228)</f>
        <v>0</v>
      </c>
    </row>
    <row r="233" spans="1:10" ht="12">
      <c r="A233" s="102">
        <v>41755</v>
      </c>
      <c r="B233" s="8" t="s">
        <v>14</v>
      </c>
      <c r="C233" s="9">
        <v>553</v>
      </c>
      <c r="D233" s="9">
        <v>82</v>
      </c>
      <c r="E233" s="9"/>
      <c r="F233" s="9"/>
      <c r="G233" s="10"/>
      <c r="H233" s="10"/>
      <c r="I233" s="11">
        <f>SUM(C233*6,D233*0,H233*15)</f>
        <v>3318</v>
      </c>
      <c r="J233" s="12"/>
    </row>
    <row r="234" spans="1:10" ht="12">
      <c r="A234" s="102"/>
      <c r="B234" s="8" t="s">
        <v>15</v>
      </c>
      <c r="C234" s="9">
        <v>564</v>
      </c>
      <c r="D234" s="9">
        <v>82</v>
      </c>
      <c r="E234" s="9"/>
      <c r="F234" s="9"/>
      <c r="G234" s="10"/>
      <c r="H234" s="10"/>
      <c r="I234" s="11">
        <f>SUM(C234*6,D234*0,H234*15)</f>
        <v>3384</v>
      </c>
      <c r="J234" s="12"/>
    </row>
    <row r="235" spans="1:10" ht="12">
      <c r="A235" s="102"/>
      <c r="B235" s="8" t="s">
        <v>16</v>
      </c>
      <c r="C235" s="9">
        <v>233</v>
      </c>
      <c r="D235" s="9">
        <v>70</v>
      </c>
      <c r="E235" s="9"/>
      <c r="F235" s="9"/>
      <c r="G235" s="10"/>
      <c r="H235" s="10"/>
      <c r="I235" s="11">
        <f>SUM(C235*6,D235*0,H235*15)</f>
        <v>1398</v>
      </c>
      <c r="J235" s="12"/>
    </row>
    <row r="236" spans="1:10" ht="12">
      <c r="A236" s="102"/>
      <c r="B236" s="8">
        <v>920</v>
      </c>
      <c r="C236" s="9">
        <v>651</v>
      </c>
      <c r="D236" s="9">
        <v>0</v>
      </c>
      <c r="E236" s="9"/>
      <c r="F236" s="9"/>
      <c r="G236" s="10"/>
      <c r="H236" s="10"/>
      <c r="I236" s="11">
        <f>SUM(C236*6,D236*0,H236*15)</f>
        <v>3906</v>
      </c>
      <c r="J236" s="12"/>
    </row>
    <row r="237" spans="1:10" ht="12">
      <c r="A237" s="102"/>
      <c r="B237" s="8" t="s">
        <v>17</v>
      </c>
      <c r="C237" s="9">
        <v>249</v>
      </c>
      <c r="D237" s="9">
        <v>74</v>
      </c>
      <c r="E237" s="9"/>
      <c r="F237" s="9"/>
      <c r="G237" s="10"/>
      <c r="H237" s="10"/>
      <c r="I237" s="11">
        <f>SUM(C237*6,D237*0,H237*15)</f>
        <v>1494</v>
      </c>
      <c r="J237" s="12">
        <f>SUM(I233:I237)</f>
        <v>13500</v>
      </c>
    </row>
    <row r="238" spans="1:10" ht="12">
      <c r="A238" s="102"/>
      <c r="B238" s="13"/>
      <c r="C238" s="14"/>
      <c r="D238" s="14"/>
      <c r="E238" s="14"/>
      <c r="F238" s="14"/>
      <c r="G238" s="15"/>
      <c r="H238" s="15"/>
      <c r="I238" s="16"/>
      <c r="J238" s="17"/>
    </row>
    <row r="239" spans="1:10" ht="12">
      <c r="A239" s="102"/>
      <c r="B239" s="8" t="s">
        <v>18</v>
      </c>
      <c r="C239" s="9"/>
      <c r="D239" s="9"/>
      <c r="E239" s="9"/>
      <c r="F239" s="9"/>
      <c r="G239" s="10"/>
      <c r="H239" s="10"/>
      <c r="I239" s="11">
        <f>SUM(E239*10,F239*7,G239*5,H239*15)</f>
        <v>0</v>
      </c>
      <c r="J239" s="12"/>
    </row>
    <row r="240" spans="1:10" ht="12">
      <c r="A240" s="102"/>
      <c r="B240" s="8" t="s">
        <v>19</v>
      </c>
      <c r="C240" s="9"/>
      <c r="D240" s="9"/>
      <c r="E240" s="9"/>
      <c r="F240" s="9"/>
      <c r="G240" s="10"/>
      <c r="H240" s="10"/>
      <c r="I240" s="11">
        <f>SUM(E240*10,F240*7,G240*5,H240*15)</f>
        <v>0</v>
      </c>
      <c r="J240" s="12">
        <f>SUM(I239:I240)</f>
        <v>0</v>
      </c>
    </row>
    <row r="241" spans="1:10" ht="12">
      <c r="A241" s="102"/>
      <c r="B241" s="18" t="s">
        <v>20</v>
      </c>
      <c r="C241" s="19">
        <f aca="true" t="shared" si="27" ref="C241:I241">SUM(C233:C240)</f>
        <v>2250</v>
      </c>
      <c r="D241" s="19">
        <f t="shared" si="27"/>
        <v>308</v>
      </c>
      <c r="E241" s="19">
        <f t="shared" si="27"/>
        <v>0</v>
      </c>
      <c r="F241" s="19">
        <f t="shared" si="27"/>
        <v>0</v>
      </c>
      <c r="G241" s="19">
        <f t="shared" si="27"/>
        <v>0</v>
      </c>
      <c r="H241" s="19">
        <f t="shared" si="27"/>
        <v>0</v>
      </c>
      <c r="I241" s="19">
        <f t="shared" si="27"/>
        <v>13500</v>
      </c>
      <c r="J241" s="20">
        <f>SUM(J240,J237)</f>
        <v>13500</v>
      </c>
    </row>
    <row r="242" spans="1:10" ht="12">
      <c r="A242" s="102">
        <v>41756</v>
      </c>
      <c r="B242" s="8" t="s">
        <v>14</v>
      </c>
      <c r="C242" s="9">
        <v>639</v>
      </c>
      <c r="D242" s="9">
        <v>57</v>
      </c>
      <c r="E242" s="9"/>
      <c r="F242" s="9"/>
      <c r="G242" s="10"/>
      <c r="H242" s="10"/>
      <c r="I242" s="11">
        <f>SUM(C242*6,D242*0,H242*15)</f>
        <v>3834</v>
      </c>
      <c r="J242" s="12"/>
    </row>
    <row r="243" spans="1:10" ht="12">
      <c r="A243" s="102"/>
      <c r="B243" s="8" t="s">
        <v>15</v>
      </c>
      <c r="C243" s="9">
        <v>670</v>
      </c>
      <c r="D243" s="9">
        <v>71</v>
      </c>
      <c r="E243" s="9"/>
      <c r="F243" s="9"/>
      <c r="G243" s="10"/>
      <c r="H243" s="10"/>
      <c r="I243" s="11">
        <f>SUM(C243*6,D243*0,H243*15)</f>
        <v>4020</v>
      </c>
      <c r="J243" s="12"/>
    </row>
    <row r="244" spans="1:10" ht="12">
      <c r="A244" s="102"/>
      <c r="B244" s="8" t="s">
        <v>16</v>
      </c>
      <c r="C244" s="9">
        <v>187</v>
      </c>
      <c r="D244" s="9">
        <v>76</v>
      </c>
      <c r="E244" s="9"/>
      <c r="F244" s="9"/>
      <c r="G244" s="10"/>
      <c r="H244" s="10"/>
      <c r="I244" s="11">
        <f>SUM(C244*6,D244*0,H244*15)</f>
        <v>1122</v>
      </c>
      <c r="J244" s="12"/>
    </row>
    <row r="245" spans="1:10" ht="12">
      <c r="A245" s="102"/>
      <c r="B245" s="8">
        <v>920</v>
      </c>
      <c r="C245" s="9">
        <v>654</v>
      </c>
      <c r="D245" s="9">
        <v>37</v>
      </c>
      <c r="E245" s="9"/>
      <c r="F245" s="9"/>
      <c r="G245" s="10"/>
      <c r="H245" s="10"/>
      <c r="I245" s="11">
        <f>SUM(C245*6,D245*0,H245*15)</f>
        <v>3924</v>
      </c>
      <c r="J245" s="12"/>
    </row>
    <row r="246" spans="1:10" ht="12">
      <c r="A246" s="102"/>
      <c r="B246" s="8" t="s">
        <v>17</v>
      </c>
      <c r="C246" s="9">
        <v>263</v>
      </c>
      <c r="D246" s="9">
        <v>51</v>
      </c>
      <c r="E246" s="9"/>
      <c r="F246" s="9"/>
      <c r="G246" s="10"/>
      <c r="H246" s="10"/>
      <c r="I246" s="11">
        <f>SUM(C246*6,D246*0,H246*15)</f>
        <v>1578</v>
      </c>
      <c r="J246" s="12">
        <f>SUM(I242:I246)</f>
        <v>14478</v>
      </c>
    </row>
    <row r="247" spans="1:10" ht="12">
      <c r="A247" s="102"/>
      <c r="B247" s="13"/>
      <c r="C247" s="14"/>
      <c r="D247" s="14"/>
      <c r="E247" s="14"/>
      <c r="F247" s="14"/>
      <c r="G247" s="15"/>
      <c r="H247" s="15"/>
      <c r="I247" s="16"/>
      <c r="J247" s="17"/>
    </row>
    <row r="248" spans="1:10" ht="12">
      <c r="A248" s="102"/>
      <c r="B248" s="8" t="s">
        <v>18</v>
      </c>
      <c r="C248" s="9"/>
      <c r="D248" s="9"/>
      <c r="E248" s="9"/>
      <c r="F248" s="9"/>
      <c r="G248" s="10"/>
      <c r="H248" s="10"/>
      <c r="I248" s="11">
        <f>SUM(E248*10,F248*7,G248*5,H248*15)</f>
        <v>0</v>
      </c>
      <c r="J248" s="12"/>
    </row>
    <row r="249" spans="1:10" ht="12">
      <c r="A249" s="102"/>
      <c r="B249" s="8" t="s">
        <v>19</v>
      </c>
      <c r="C249" s="9"/>
      <c r="D249" s="9"/>
      <c r="E249" s="9"/>
      <c r="F249" s="9"/>
      <c r="G249" s="10"/>
      <c r="H249" s="10"/>
      <c r="I249" s="11">
        <f>SUM(E249*10,F249*7,G249*5,H249*15)</f>
        <v>0</v>
      </c>
      <c r="J249" s="12">
        <f>SUM(I248:I249)</f>
        <v>0</v>
      </c>
    </row>
    <row r="250" spans="1:10" ht="12">
      <c r="A250" s="102"/>
      <c r="B250" s="18" t="s">
        <v>20</v>
      </c>
      <c r="C250" s="19">
        <f aca="true" t="shared" si="28" ref="C250:I250">SUM(C242:C249)</f>
        <v>2413</v>
      </c>
      <c r="D250" s="19">
        <f t="shared" si="28"/>
        <v>292</v>
      </c>
      <c r="E250" s="19">
        <f t="shared" si="28"/>
        <v>0</v>
      </c>
      <c r="F250" s="19">
        <f t="shared" si="28"/>
        <v>0</v>
      </c>
      <c r="G250" s="19">
        <f t="shared" si="28"/>
        <v>0</v>
      </c>
      <c r="H250" s="19">
        <f t="shared" si="28"/>
        <v>0</v>
      </c>
      <c r="I250" s="19">
        <f t="shared" si="28"/>
        <v>14478</v>
      </c>
      <c r="J250" s="20">
        <f>SUM(J249,J246)</f>
        <v>14478</v>
      </c>
    </row>
    <row r="251" spans="1:10" ht="12">
      <c r="A251" s="102">
        <v>41757</v>
      </c>
      <c r="B251" s="8" t="s">
        <v>14</v>
      </c>
      <c r="C251" s="9">
        <v>60</v>
      </c>
      <c r="D251" s="9">
        <v>15</v>
      </c>
      <c r="E251" s="9"/>
      <c r="F251" s="9"/>
      <c r="G251" s="10"/>
      <c r="H251" s="10"/>
      <c r="I251" s="11">
        <f>SUM(C251*6,D251*0,H251*15)</f>
        <v>360</v>
      </c>
      <c r="J251" s="12"/>
    </row>
    <row r="252" spans="1:10" ht="12">
      <c r="A252" s="102"/>
      <c r="B252" s="8" t="s">
        <v>15</v>
      </c>
      <c r="C252" s="9">
        <v>127</v>
      </c>
      <c r="D252" s="9">
        <v>25</v>
      </c>
      <c r="E252" s="9"/>
      <c r="F252" s="9"/>
      <c r="G252" s="10"/>
      <c r="H252" s="10"/>
      <c r="I252" s="11">
        <f>SUM(C252*6,D252*0,H252*15)</f>
        <v>762</v>
      </c>
      <c r="J252" s="12"/>
    </row>
    <row r="253" spans="1:10" ht="12">
      <c r="A253" s="102"/>
      <c r="B253" s="8" t="s">
        <v>21</v>
      </c>
      <c r="C253" s="9">
        <v>80</v>
      </c>
      <c r="D253" s="9">
        <v>10</v>
      </c>
      <c r="E253" s="9"/>
      <c r="F253" s="9"/>
      <c r="G253" s="10"/>
      <c r="H253" s="10"/>
      <c r="I253" s="11">
        <f>SUM(C253*6,D253*0,H253*15)</f>
        <v>480</v>
      </c>
      <c r="J253" s="12"/>
    </row>
    <row r="254" spans="1:10" ht="12">
      <c r="A254" s="102"/>
      <c r="B254" s="8">
        <v>920</v>
      </c>
      <c r="C254" s="9">
        <v>219</v>
      </c>
      <c r="D254" s="9">
        <v>5</v>
      </c>
      <c r="E254" s="9"/>
      <c r="F254" s="9"/>
      <c r="G254" s="10"/>
      <c r="H254" s="10"/>
      <c r="I254" s="11">
        <f>SUM(C254*6,D254*0,H254*15)</f>
        <v>1314</v>
      </c>
      <c r="J254" s="12"/>
    </row>
    <row r="255" spans="1:10" ht="12">
      <c r="A255" s="102"/>
      <c r="B255" s="8" t="s">
        <v>17</v>
      </c>
      <c r="C255" s="9">
        <v>84</v>
      </c>
      <c r="D255" s="9">
        <v>20</v>
      </c>
      <c r="E255" s="9"/>
      <c r="F255" s="9"/>
      <c r="G255" s="10"/>
      <c r="H255" s="10"/>
      <c r="I255" s="11">
        <f>SUM(C255*6,D255*0,H255*15)</f>
        <v>504</v>
      </c>
      <c r="J255" s="12">
        <f>SUM(I251:I255)</f>
        <v>3420</v>
      </c>
    </row>
    <row r="256" spans="1:10" ht="12">
      <c r="A256" s="102"/>
      <c r="B256" s="13"/>
      <c r="C256" s="14"/>
      <c r="D256" s="14"/>
      <c r="E256" s="14"/>
      <c r="F256" s="14"/>
      <c r="G256" s="15"/>
      <c r="H256" s="15"/>
      <c r="I256" s="16"/>
      <c r="J256" s="17"/>
    </row>
    <row r="257" spans="1:10" ht="12">
      <c r="A257" s="102"/>
      <c r="B257" s="8" t="s">
        <v>18</v>
      </c>
      <c r="C257" s="9"/>
      <c r="D257" s="9"/>
      <c r="E257" s="9"/>
      <c r="F257" s="9"/>
      <c r="G257" s="10"/>
      <c r="H257" s="10"/>
      <c r="I257" s="11">
        <f>SUM(E257*10,F257*7,G257*5,H257*15)</f>
        <v>0</v>
      </c>
      <c r="J257" s="12"/>
    </row>
    <row r="258" spans="1:10" ht="12">
      <c r="A258" s="102"/>
      <c r="B258" s="8" t="s">
        <v>19</v>
      </c>
      <c r="C258" s="9"/>
      <c r="D258" s="9"/>
      <c r="E258" s="9"/>
      <c r="F258" s="9"/>
      <c r="G258" s="10"/>
      <c r="H258" s="10"/>
      <c r="I258" s="11">
        <f>SUM(E258*10,F258*7,G258*5,H258*15)</f>
        <v>0</v>
      </c>
      <c r="J258" s="12">
        <f>SUM(I257:I258)</f>
        <v>0</v>
      </c>
    </row>
    <row r="259" spans="1:10" ht="12">
      <c r="A259" s="102"/>
      <c r="B259" s="18" t="s">
        <v>20</v>
      </c>
      <c r="C259" s="19">
        <f aca="true" t="shared" si="29" ref="C259:I259">SUM(C251:C258)</f>
        <v>570</v>
      </c>
      <c r="D259" s="19">
        <f t="shared" si="29"/>
        <v>75</v>
      </c>
      <c r="E259" s="19">
        <f t="shared" si="29"/>
        <v>0</v>
      </c>
      <c r="F259" s="19">
        <f t="shared" si="29"/>
        <v>0</v>
      </c>
      <c r="G259" s="19">
        <f t="shared" si="29"/>
        <v>0</v>
      </c>
      <c r="H259" s="19">
        <f t="shared" si="29"/>
        <v>0</v>
      </c>
      <c r="I259" s="19">
        <f t="shared" si="29"/>
        <v>3420</v>
      </c>
      <c r="J259" s="20">
        <f>SUM(J258,J255)</f>
        <v>3420</v>
      </c>
    </row>
    <row r="260" spans="1:10" ht="12">
      <c r="A260" s="102">
        <v>41758</v>
      </c>
      <c r="B260" s="8" t="s">
        <v>14</v>
      </c>
      <c r="C260" s="9">
        <v>86</v>
      </c>
      <c r="D260" s="9">
        <v>25</v>
      </c>
      <c r="E260" s="9"/>
      <c r="F260" s="9"/>
      <c r="G260" s="10"/>
      <c r="H260" s="10"/>
      <c r="I260" s="11">
        <f>SUM(C260*6,D260*0,H260*15)</f>
        <v>516</v>
      </c>
      <c r="J260" s="12"/>
    </row>
    <row r="261" spans="1:10" ht="12">
      <c r="A261" s="102"/>
      <c r="B261" s="8" t="s">
        <v>15</v>
      </c>
      <c r="C261" s="9">
        <v>196</v>
      </c>
      <c r="D261" s="9">
        <v>106</v>
      </c>
      <c r="E261" s="9"/>
      <c r="F261" s="9"/>
      <c r="G261" s="10"/>
      <c r="H261" s="10"/>
      <c r="I261" s="11">
        <f>SUM(C261*6,D261*0,H261*15)</f>
        <v>1176</v>
      </c>
      <c r="J261" s="12"/>
    </row>
    <row r="262" spans="1:10" ht="12">
      <c r="A262" s="102"/>
      <c r="B262" s="8" t="s">
        <v>21</v>
      </c>
      <c r="C262" s="9">
        <v>21</v>
      </c>
      <c r="D262" s="9">
        <v>10</v>
      </c>
      <c r="E262" s="9"/>
      <c r="F262" s="9"/>
      <c r="G262" s="10"/>
      <c r="H262" s="10"/>
      <c r="I262" s="11">
        <f>SUM(C262*6,D262*0,H262*15)</f>
        <v>126</v>
      </c>
      <c r="J262" s="12"/>
    </row>
    <row r="263" spans="1:10" ht="12">
      <c r="A263" s="102"/>
      <c r="B263" s="8">
        <v>920</v>
      </c>
      <c r="C263" s="9">
        <v>149</v>
      </c>
      <c r="D263" s="9">
        <v>12</v>
      </c>
      <c r="E263" s="9"/>
      <c r="F263" s="9"/>
      <c r="G263" s="10"/>
      <c r="H263" s="10"/>
      <c r="I263" s="11">
        <f>SUM(C263*6,D263*0,H263*15)</f>
        <v>894</v>
      </c>
      <c r="J263" s="12"/>
    </row>
    <row r="264" spans="1:10" ht="12">
      <c r="A264" s="102"/>
      <c r="B264" s="8" t="s">
        <v>17</v>
      </c>
      <c r="C264" s="9">
        <v>50</v>
      </c>
      <c r="D264" s="9">
        <v>52</v>
      </c>
      <c r="E264" s="9"/>
      <c r="F264" s="9"/>
      <c r="G264" s="10"/>
      <c r="H264" s="10"/>
      <c r="I264" s="11">
        <f>SUM(C264*6,D264*0,H264*15)</f>
        <v>300</v>
      </c>
      <c r="J264" s="12">
        <f>SUM(I260:I264)</f>
        <v>3012</v>
      </c>
    </row>
    <row r="265" spans="1:10" ht="12">
      <c r="A265" s="102"/>
      <c r="B265" s="13"/>
      <c r="C265" s="14"/>
      <c r="D265" s="14"/>
      <c r="E265" s="14"/>
      <c r="F265" s="14"/>
      <c r="G265" s="15"/>
      <c r="H265" s="15"/>
      <c r="I265" s="16"/>
      <c r="J265" s="17"/>
    </row>
    <row r="266" spans="1:10" ht="12">
      <c r="A266" s="102"/>
      <c r="B266" s="8" t="s">
        <v>18</v>
      </c>
      <c r="C266" s="9"/>
      <c r="D266" s="9"/>
      <c r="E266" s="9"/>
      <c r="F266" s="9"/>
      <c r="G266" s="10"/>
      <c r="H266" s="10"/>
      <c r="I266" s="11">
        <f>SUM(E266*10,F266*7,G266*5,H266*15)</f>
        <v>0</v>
      </c>
      <c r="J266" s="12"/>
    </row>
    <row r="267" spans="1:10" ht="12">
      <c r="A267" s="102"/>
      <c r="B267" s="8" t="s">
        <v>19</v>
      </c>
      <c r="C267" s="9"/>
      <c r="D267" s="9"/>
      <c r="E267" s="9"/>
      <c r="F267" s="9"/>
      <c r="G267" s="10"/>
      <c r="H267" s="10"/>
      <c r="I267" s="11">
        <f>SUM(E267*10,F267*7,G267*5,H267*15)</f>
        <v>0</v>
      </c>
      <c r="J267" s="12">
        <f>SUM(I266:I267)</f>
        <v>0</v>
      </c>
    </row>
    <row r="268" spans="1:10" ht="12">
      <c r="A268" s="102"/>
      <c r="B268" s="18" t="s">
        <v>20</v>
      </c>
      <c r="C268" s="19">
        <f aca="true" t="shared" si="30" ref="C268:I268">SUM(C260:C267)</f>
        <v>502</v>
      </c>
      <c r="D268" s="19">
        <f t="shared" si="30"/>
        <v>205</v>
      </c>
      <c r="E268" s="19">
        <f t="shared" si="30"/>
        <v>0</v>
      </c>
      <c r="F268" s="19">
        <f t="shared" si="30"/>
        <v>0</v>
      </c>
      <c r="G268" s="19">
        <f t="shared" si="30"/>
        <v>0</v>
      </c>
      <c r="H268" s="19">
        <f t="shared" si="30"/>
        <v>0</v>
      </c>
      <c r="I268" s="19">
        <f t="shared" si="30"/>
        <v>3012</v>
      </c>
      <c r="J268" s="20">
        <f>SUM(J267,J264)</f>
        <v>3012</v>
      </c>
    </row>
    <row r="269" spans="1:10" ht="12">
      <c r="A269" s="102">
        <v>41759</v>
      </c>
      <c r="B269" s="8" t="s">
        <v>14</v>
      </c>
      <c r="C269" s="9">
        <v>41</v>
      </c>
      <c r="D269" s="9">
        <v>10</v>
      </c>
      <c r="E269" s="9"/>
      <c r="F269" s="9"/>
      <c r="G269" s="10"/>
      <c r="H269" s="10"/>
      <c r="I269" s="11">
        <f>SUM(C269*6,D269*0,H269*15)</f>
        <v>246</v>
      </c>
      <c r="J269" s="12"/>
    </row>
    <row r="270" spans="1:10" ht="12">
      <c r="A270" s="102"/>
      <c r="B270" s="8" t="s">
        <v>15</v>
      </c>
      <c r="C270" s="9">
        <v>185</v>
      </c>
      <c r="D270" s="9">
        <v>66</v>
      </c>
      <c r="E270" s="9"/>
      <c r="F270" s="9"/>
      <c r="G270" s="10"/>
      <c r="H270" s="10"/>
      <c r="I270" s="11">
        <f>SUM(C270*6,D270*0,H270*15)</f>
        <v>1110</v>
      </c>
      <c r="J270" s="12"/>
    </row>
    <row r="271" spans="1:10" ht="12">
      <c r="A271" s="102"/>
      <c r="B271" s="8" t="s">
        <v>21</v>
      </c>
      <c r="C271" s="9">
        <v>138</v>
      </c>
      <c r="D271" s="9">
        <v>49</v>
      </c>
      <c r="E271" s="9"/>
      <c r="F271" s="9"/>
      <c r="G271" s="10"/>
      <c r="H271" s="10"/>
      <c r="I271" s="11">
        <f>SUM(C271*6,D271*0,H271*15)</f>
        <v>828</v>
      </c>
      <c r="J271" s="12"/>
    </row>
    <row r="272" spans="1:10" ht="12">
      <c r="A272" s="102"/>
      <c r="B272" s="8">
        <v>920</v>
      </c>
      <c r="C272" s="9">
        <v>170</v>
      </c>
      <c r="D272" s="9">
        <v>0</v>
      </c>
      <c r="E272" s="9"/>
      <c r="F272" s="9"/>
      <c r="G272" s="10"/>
      <c r="H272" s="10"/>
      <c r="I272" s="11">
        <f>SUM(C272*6,D272*0,H272*15)</f>
        <v>1020</v>
      </c>
      <c r="J272" s="12"/>
    </row>
    <row r="273" spans="1:10" ht="12">
      <c r="A273" s="102"/>
      <c r="B273" s="8" t="s">
        <v>17</v>
      </c>
      <c r="C273" s="9">
        <v>56</v>
      </c>
      <c r="D273" s="9">
        <v>30</v>
      </c>
      <c r="E273" s="9"/>
      <c r="F273" s="9"/>
      <c r="G273" s="10"/>
      <c r="H273" s="10"/>
      <c r="I273" s="11">
        <f>SUM(C273*6,D273*0,H273*15)</f>
        <v>336</v>
      </c>
      <c r="J273" s="12">
        <f>SUM(I269:I273)</f>
        <v>3540</v>
      </c>
    </row>
    <row r="274" spans="1:10" ht="12">
      <c r="A274" s="102"/>
      <c r="B274" s="13"/>
      <c r="C274" s="14"/>
      <c r="D274" s="14"/>
      <c r="E274" s="14"/>
      <c r="F274" s="14"/>
      <c r="G274" s="15"/>
      <c r="H274" s="15"/>
      <c r="I274" s="16"/>
      <c r="J274" s="17"/>
    </row>
    <row r="275" spans="1:10" ht="12">
      <c r="A275" s="102"/>
      <c r="B275" s="8" t="s">
        <v>18</v>
      </c>
      <c r="C275" s="9"/>
      <c r="D275" s="9"/>
      <c r="E275" s="9"/>
      <c r="F275" s="9"/>
      <c r="G275" s="10"/>
      <c r="H275" s="10"/>
      <c r="I275" s="11">
        <f>SUM(E275*10,F275*7,G275*5,H275*15)</f>
        <v>0</v>
      </c>
      <c r="J275" s="12"/>
    </row>
    <row r="276" spans="1:10" ht="12">
      <c r="A276" s="102"/>
      <c r="B276" s="8" t="s">
        <v>19</v>
      </c>
      <c r="C276" s="9"/>
      <c r="D276" s="9"/>
      <c r="E276" s="9"/>
      <c r="F276" s="9"/>
      <c r="G276" s="10"/>
      <c r="H276" s="10"/>
      <c r="I276" s="11">
        <f>SUM(E276*10,F276*7,G276*5,H276*15)</f>
        <v>0</v>
      </c>
      <c r="J276" s="12">
        <f>SUM(I275:I276)</f>
        <v>0</v>
      </c>
    </row>
    <row r="277" spans="1:10" ht="12">
      <c r="A277" s="102"/>
      <c r="B277" s="18" t="s">
        <v>20</v>
      </c>
      <c r="C277" s="19">
        <f aca="true" t="shared" si="31" ref="C277:I277">SUM(C269:C276)</f>
        <v>590</v>
      </c>
      <c r="D277" s="19">
        <f t="shared" si="31"/>
        <v>155</v>
      </c>
      <c r="E277" s="19">
        <f t="shared" si="31"/>
        <v>0</v>
      </c>
      <c r="F277" s="19">
        <f t="shared" si="31"/>
        <v>0</v>
      </c>
      <c r="G277" s="19">
        <f t="shared" si="31"/>
        <v>0</v>
      </c>
      <c r="H277" s="19">
        <f t="shared" si="31"/>
        <v>0</v>
      </c>
      <c r="I277" s="19">
        <f t="shared" si="31"/>
        <v>3540</v>
      </c>
      <c r="J277" s="20">
        <f>SUM(J276,J273)</f>
        <v>3540</v>
      </c>
    </row>
    <row r="278" spans="1:10" ht="12">
      <c r="A278" s="102" t="s">
        <v>54</v>
      </c>
      <c r="B278" s="8" t="s">
        <v>14</v>
      </c>
      <c r="C278" s="9">
        <v>0</v>
      </c>
      <c r="D278" s="9">
        <v>0</v>
      </c>
      <c r="E278" s="9">
        <v>0</v>
      </c>
      <c r="F278" s="9"/>
      <c r="G278" s="10"/>
      <c r="H278" s="10"/>
      <c r="I278" s="11">
        <f>SUM(C278*6,D278*0,H278*15)</f>
        <v>0</v>
      </c>
      <c r="J278" s="12"/>
    </row>
    <row r="279" spans="1:10" ht="12">
      <c r="A279" s="102"/>
      <c r="B279" s="8" t="s">
        <v>15</v>
      </c>
      <c r="C279" s="9">
        <v>0</v>
      </c>
      <c r="D279" s="9">
        <v>0</v>
      </c>
      <c r="E279" s="9">
        <v>0</v>
      </c>
      <c r="F279" s="9"/>
      <c r="G279" s="10"/>
      <c r="H279" s="10"/>
      <c r="I279" s="11">
        <f>SUM(C279*6,D279*0,H279*15)</f>
        <v>0</v>
      </c>
      <c r="J279" s="12"/>
    </row>
    <row r="280" spans="1:10" ht="12">
      <c r="A280" s="102"/>
      <c r="B280" s="8" t="s">
        <v>21</v>
      </c>
      <c r="C280" s="9">
        <v>0</v>
      </c>
      <c r="D280" s="9">
        <v>0</v>
      </c>
      <c r="E280" s="9">
        <v>0</v>
      </c>
      <c r="F280" s="9"/>
      <c r="G280" s="10"/>
      <c r="H280" s="10"/>
      <c r="I280" s="11">
        <f>SUM(C280*6,D280*0,H280*15)</f>
        <v>0</v>
      </c>
      <c r="J280" s="12"/>
    </row>
    <row r="281" spans="1:10" ht="12">
      <c r="A281" s="102"/>
      <c r="B281" s="8">
        <v>920</v>
      </c>
      <c r="C281" s="9">
        <v>0</v>
      </c>
      <c r="D281" s="9">
        <v>0</v>
      </c>
      <c r="E281" s="9">
        <v>0</v>
      </c>
      <c r="F281" s="9"/>
      <c r="G281" s="10"/>
      <c r="H281" s="10"/>
      <c r="I281" s="11">
        <f>SUM(C281*6,D281*0,H281*15)</f>
        <v>0</v>
      </c>
      <c r="J281" s="12"/>
    </row>
    <row r="282" spans="1:10" ht="12">
      <c r="A282" s="102"/>
      <c r="B282" s="8" t="s">
        <v>17</v>
      </c>
      <c r="C282" s="9">
        <v>0</v>
      </c>
      <c r="D282" s="9"/>
      <c r="E282" s="9">
        <v>0</v>
      </c>
      <c r="F282" s="9"/>
      <c r="G282" s="10"/>
      <c r="H282" s="10"/>
      <c r="I282" s="11">
        <f>SUM(C282*6,D282*0,H282*15)</f>
        <v>0</v>
      </c>
      <c r="J282" s="12">
        <f>SUM(I278:I282)</f>
        <v>0</v>
      </c>
    </row>
    <row r="283" spans="1:10" ht="12">
      <c r="A283" s="102"/>
      <c r="B283" s="13"/>
      <c r="C283" s="14"/>
      <c r="D283" s="14"/>
      <c r="E283" s="14"/>
      <c r="F283" s="14"/>
      <c r="G283" s="15"/>
      <c r="H283" s="15"/>
      <c r="I283" s="16"/>
      <c r="J283" s="17"/>
    </row>
    <row r="284" spans="1:10" ht="12">
      <c r="A284" s="102"/>
      <c r="B284" s="8" t="s">
        <v>18</v>
      </c>
      <c r="C284" s="9">
        <v>0</v>
      </c>
      <c r="D284" s="9">
        <v>0</v>
      </c>
      <c r="E284" s="9">
        <v>0</v>
      </c>
      <c r="F284" s="9"/>
      <c r="G284" s="10"/>
      <c r="H284" s="10"/>
      <c r="I284" s="11">
        <f>SUM(E284*10,F284*7,G284*5,H284*15)</f>
        <v>0</v>
      </c>
      <c r="J284" s="12"/>
    </row>
    <row r="285" spans="1:10" ht="12">
      <c r="A285" s="102"/>
      <c r="B285" s="8" t="s">
        <v>19</v>
      </c>
      <c r="C285" s="9">
        <v>0</v>
      </c>
      <c r="D285" s="9">
        <v>0</v>
      </c>
      <c r="E285" s="9">
        <v>0</v>
      </c>
      <c r="F285" s="9"/>
      <c r="G285" s="10"/>
      <c r="H285" s="10"/>
      <c r="I285" s="11">
        <f>SUM(E285*10,F285*7,G285*5,H285*15)</f>
        <v>0</v>
      </c>
      <c r="J285" s="12">
        <f>SUM(I284:I285)</f>
        <v>0</v>
      </c>
    </row>
    <row r="286" spans="1:10" ht="12">
      <c r="A286" s="102"/>
      <c r="B286" s="18" t="s">
        <v>20</v>
      </c>
      <c r="C286" s="19">
        <f>SUM(C284:C285)</f>
        <v>0</v>
      </c>
      <c r="D286" s="19">
        <f>SUM(D284:D285)</f>
        <v>0</v>
      </c>
      <c r="E286" s="19"/>
      <c r="F286" s="19"/>
      <c r="G286" s="19"/>
      <c r="H286" s="19"/>
      <c r="I286" s="19"/>
      <c r="J286" s="20">
        <f>SUM(J285,J282)</f>
        <v>0</v>
      </c>
    </row>
    <row r="287" spans="1:10" ht="12">
      <c r="A287" s="103" t="s">
        <v>22</v>
      </c>
      <c r="B287" s="103">
        <v>920</v>
      </c>
      <c r="C287" s="21">
        <f aca="true" t="shared" si="32" ref="C287:H287">SUM(C286,C277,C268,C259,C250,C241,C232,C223)</f>
        <v>7523</v>
      </c>
      <c r="D287" s="21">
        <f t="shared" si="32"/>
        <v>1350</v>
      </c>
      <c r="E287" s="21">
        <f t="shared" si="32"/>
        <v>0</v>
      </c>
      <c r="F287" s="21">
        <f t="shared" si="32"/>
        <v>0</v>
      </c>
      <c r="G287" s="21">
        <f t="shared" si="32"/>
        <v>0</v>
      </c>
      <c r="H287" s="21">
        <f t="shared" si="32"/>
        <v>0</v>
      </c>
      <c r="I287" s="21"/>
      <c r="J287" s="21"/>
    </row>
    <row r="288" spans="1:10" ht="12">
      <c r="A288" s="105"/>
      <c r="B288" s="105"/>
      <c r="C288" s="23">
        <f>SUM(C287,C214,C150,C86,C22)</f>
        <v>54498</v>
      </c>
      <c r="D288" s="23">
        <f>SUM(D287,D214,D150,D86,D22)</f>
        <v>6696</v>
      </c>
      <c r="E288" s="23">
        <f aca="true" t="shared" si="33" ref="E288:J288">SUM(E287:E287,E214,E150,E86,E22)</f>
        <v>1</v>
      </c>
      <c r="F288" s="23">
        <f t="shared" si="33"/>
        <v>993</v>
      </c>
      <c r="G288" s="23">
        <f t="shared" si="33"/>
        <v>21</v>
      </c>
      <c r="H288" s="23">
        <f t="shared" si="33"/>
        <v>0</v>
      </c>
      <c r="I288" s="23">
        <f t="shared" si="33"/>
        <v>288916</v>
      </c>
      <c r="J288" s="23">
        <f t="shared" si="33"/>
        <v>103716</v>
      </c>
    </row>
  </sheetData>
  <sheetProtection selectLockedCells="1" selectUnlockedCells="1"/>
  <mergeCells count="41">
    <mergeCell ref="A260:A268"/>
    <mergeCell ref="A269:A277"/>
    <mergeCell ref="A278:A286"/>
    <mergeCell ref="A287:B287"/>
    <mergeCell ref="A288:B288"/>
    <mergeCell ref="A214:B214"/>
    <mergeCell ref="A215:A223"/>
    <mergeCell ref="A224:A232"/>
    <mergeCell ref="A233:A241"/>
    <mergeCell ref="A242:A250"/>
    <mergeCell ref="A251:A259"/>
    <mergeCell ref="A160:A168"/>
    <mergeCell ref="A169:A177"/>
    <mergeCell ref="A178:A186"/>
    <mergeCell ref="A187:A195"/>
    <mergeCell ref="A196:A204"/>
    <mergeCell ref="A205:A213"/>
    <mergeCell ref="A114:A122"/>
    <mergeCell ref="A123:A131"/>
    <mergeCell ref="A132:A140"/>
    <mergeCell ref="A141:A149"/>
    <mergeCell ref="A150:B150"/>
    <mergeCell ref="A151:A159"/>
    <mergeCell ref="A68:A76"/>
    <mergeCell ref="A77:A85"/>
    <mergeCell ref="A86:B86"/>
    <mergeCell ref="A87:A95"/>
    <mergeCell ref="A96:A104"/>
    <mergeCell ref="A105:A113"/>
    <mergeCell ref="A22:B22"/>
    <mergeCell ref="A23:A31"/>
    <mergeCell ref="A32:A40"/>
    <mergeCell ref="A41:A49"/>
    <mergeCell ref="A50:A58"/>
    <mergeCell ref="A59:A67"/>
    <mergeCell ref="A1:J1"/>
    <mergeCell ref="A2:B2"/>
    <mergeCell ref="C2:D2"/>
    <mergeCell ref="E2:G2"/>
    <mergeCell ref="A4:A12"/>
    <mergeCell ref="A13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5"/>
  <sheetViews>
    <sheetView zoomScale="110" zoomScaleNormal="110" zoomScalePageLayoutView="0" workbookViewId="0" topLeftCell="A184">
      <selection activeCell="I189" sqref="I189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41760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56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M3"/>
      <c r="IN3"/>
      <c r="IO3"/>
      <c r="IP3"/>
      <c r="IQ3"/>
      <c r="IR3"/>
      <c r="IS3"/>
      <c r="IT3"/>
      <c r="IU3"/>
      <c r="IV3"/>
    </row>
    <row r="4" spans="1:10" ht="12">
      <c r="A4" s="102">
        <v>41760</v>
      </c>
      <c r="B4" s="8" t="s">
        <v>14</v>
      </c>
      <c r="C4" s="9">
        <v>1108</v>
      </c>
      <c r="D4" s="9">
        <v>116</v>
      </c>
      <c r="E4" s="9">
        <v>0</v>
      </c>
      <c r="F4" s="9"/>
      <c r="G4" s="10"/>
      <c r="H4" s="10"/>
      <c r="I4" s="11">
        <f>SUM(C4*6,D4*0,H4*15)</f>
        <v>6648</v>
      </c>
      <c r="J4" s="12"/>
    </row>
    <row r="5" spans="1:10" ht="12">
      <c r="A5" s="102"/>
      <c r="B5" s="8" t="s">
        <v>15</v>
      </c>
      <c r="C5" s="9">
        <v>1361</v>
      </c>
      <c r="D5" s="9">
        <v>136</v>
      </c>
      <c r="E5" s="9"/>
      <c r="F5" s="9"/>
      <c r="G5" s="10"/>
      <c r="H5" s="10"/>
      <c r="I5" s="11">
        <f>SUM(C5*6,D5*0,H5*15)</f>
        <v>8166</v>
      </c>
      <c r="J5" s="12"/>
    </row>
    <row r="6" spans="1:10" ht="12">
      <c r="A6" s="102"/>
      <c r="B6" s="8" t="s">
        <v>16</v>
      </c>
      <c r="C6" s="9">
        <v>1084</v>
      </c>
      <c r="D6" s="9">
        <v>342</v>
      </c>
      <c r="E6" s="9"/>
      <c r="F6" s="9"/>
      <c r="G6" s="10"/>
      <c r="H6" s="10"/>
      <c r="I6" s="11">
        <f>SUM(C6*6,D6*0,H6*15)</f>
        <v>6504</v>
      </c>
      <c r="J6" s="12"/>
    </row>
    <row r="7" spans="1:10" ht="12">
      <c r="A7" s="102"/>
      <c r="B7" s="8">
        <v>920</v>
      </c>
      <c r="C7" s="9">
        <v>1445</v>
      </c>
      <c r="D7" s="9">
        <v>143</v>
      </c>
      <c r="E7" s="9"/>
      <c r="F7" s="9"/>
      <c r="G7" s="10"/>
      <c r="H7" s="10"/>
      <c r="I7" s="11">
        <f>SUM(C7*6,D7*0,H7*15)</f>
        <v>8670</v>
      </c>
      <c r="J7" s="12"/>
    </row>
    <row r="8" spans="1:10" ht="12">
      <c r="A8" s="102"/>
      <c r="B8" s="8" t="s">
        <v>17</v>
      </c>
      <c r="C8" s="9">
        <v>648</v>
      </c>
      <c r="D8" s="9">
        <v>144</v>
      </c>
      <c r="E8" s="9"/>
      <c r="F8" s="9"/>
      <c r="G8" s="10"/>
      <c r="H8" s="10"/>
      <c r="I8" s="11">
        <f>SUM(C8*6,D8*0,H8*15)</f>
        <v>3888</v>
      </c>
      <c r="J8" s="12"/>
    </row>
    <row r="9" spans="1:10" ht="12">
      <c r="A9" s="102"/>
      <c r="B9" s="18" t="s">
        <v>20</v>
      </c>
      <c r="C9" s="19">
        <f>SUM(C4:C8)</f>
        <v>5646</v>
      </c>
      <c r="D9" s="19">
        <f>SUM(D4:D8)</f>
        <v>881</v>
      </c>
      <c r="E9" s="19">
        <f>SUM(E4:E8)</f>
        <v>0</v>
      </c>
      <c r="F9" s="19">
        <f>SUM(F4:F8)</f>
        <v>0</v>
      </c>
      <c r="G9" s="19">
        <f>SUM(G4:G8)</f>
        <v>0</v>
      </c>
      <c r="H9" s="19">
        <f>SUM(H4:H8)</f>
        <v>0</v>
      </c>
      <c r="I9" s="19"/>
      <c r="J9" s="20">
        <f>SUM(I4:I8)</f>
        <v>33876</v>
      </c>
    </row>
    <row r="10" spans="1:10" ht="12">
      <c r="A10" s="102">
        <v>41761</v>
      </c>
      <c r="B10" s="8" t="s">
        <v>14</v>
      </c>
      <c r="C10" s="9">
        <v>397</v>
      </c>
      <c r="D10" s="9">
        <v>54</v>
      </c>
      <c r="E10" s="9"/>
      <c r="F10" s="9"/>
      <c r="G10" s="10"/>
      <c r="H10" s="10"/>
      <c r="I10" s="11">
        <f>SUM(C10*6,D10*0,H10*15)</f>
        <v>2382</v>
      </c>
      <c r="J10" s="12"/>
    </row>
    <row r="11" spans="1:10" ht="12">
      <c r="A11" s="102"/>
      <c r="B11" s="8" t="s">
        <v>15</v>
      </c>
      <c r="C11" s="9">
        <v>524</v>
      </c>
      <c r="D11" s="9">
        <v>125</v>
      </c>
      <c r="E11" s="9"/>
      <c r="F11" s="9"/>
      <c r="G11" s="10"/>
      <c r="H11" s="10"/>
      <c r="I11" s="11">
        <f>SUM(C11*6,D11*0,H11*15)</f>
        <v>3144</v>
      </c>
      <c r="J11" s="12"/>
    </row>
    <row r="12" spans="1:10" ht="12">
      <c r="A12" s="102"/>
      <c r="B12" s="8" t="s">
        <v>16</v>
      </c>
      <c r="C12" s="9">
        <v>491</v>
      </c>
      <c r="D12" s="9">
        <v>152</v>
      </c>
      <c r="E12" s="9"/>
      <c r="F12" s="9"/>
      <c r="G12" s="10"/>
      <c r="H12" s="10"/>
      <c r="I12" s="11">
        <f>SUM(C12*6,D12*0,H12*15)</f>
        <v>2946</v>
      </c>
      <c r="J12" s="12"/>
    </row>
    <row r="13" spans="1:10" ht="12">
      <c r="A13" s="102"/>
      <c r="B13" s="8">
        <v>920</v>
      </c>
      <c r="C13" s="9">
        <v>842</v>
      </c>
      <c r="D13" s="9">
        <v>44</v>
      </c>
      <c r="E13" s="9"/>
      <c r="F13" s="9"/>
      <c r="G13" s="10"/>
      <c r="H13" s="10"/>
      <c r="I13" s="11">
        <f>SUM(C13*6,D13*0,H13*15)</f>
        <v>5052</v>
      </c>
      <c r="J13" s="12"/>
    </row>
    <row r="14" spans="1:10" ht="12">
      <c r="A14" s="102"/>
      <c r="B14" s="8" t="s">
        <v>17</v>
      </c>
      <c r="C14" s="9">
        <v>300</v>
      </c>
      <c r="D14" s="9">
        <v>70</v>
      </c>
      <c r="E14" s="9"/>
      <c r="F14" s="9"/>
      <c r="G14" s="10"/>
      <c r="H14" s="10"/>
      <c r="I14" s="11">
        <f>SUM(C14*6,D14*0,H14*15)</f>
        <v>1800</v>
      </c>
      <c r="J14" s="12"/>
    </row>
    <row r="15" spans="1:10" ht="12">
      <c r="A15" s="102"/>
      <c r="B15" s="18" t="s">
        <v>20</v>
      </c>
      <c r="C15" s="19">
        <f aca="true" t="shared" si="0" ref="C15:H15">SUM(C10:C14)</f>
        <v>2554</v>
      </c>
      <c r="D15" s="19">
        <f t="shared" si="0"/>
        <v>445</v>
      </c>
      <c r="E15" s="19">
        <f t="shared" si="0"/>
        <v>0</v>
      </c>
      <c r="F15" s="19">
        <f t="shared" si="0"/>
        <v>0</v>
      </c>
      <c r="G15" s="19">
        <f t="shared" si="0"/>
        <v>0</v>
      </c>
      <c r="H15" s="19">
        <f t="shared" si="0"/>
        <v>0</v>
      </c>
      <c r="I15" s="19"/>
      <c r="J15" s="20">
        <f>SUM(I10:I14)</f>
        <v>15324</v>
      </c>
    </row>
    <row r="16" spans="1:10" ht="12">
      <c r="A16" s="102">
        <v>41762</v>
      </c>
      <c r="B16" s="8" t="s">
        <v>14</v>
      </c>
      <c r="C16" s="9">
        <v>1085</v>
      </c>
      <c r="D16" s="9">
        <v>138</v>
      </c>
      <c r="E16" s="9"/>
      <c r="F16" s="9"/>
      <c r="G16" s="10"/>
      <c r="H16" s="10"/>
      <c r="I16" s="11">
        <f>SUM(C16*6,D16*0,H16*15)</f>
        <v>6510</v>
      </c>
      <c r="J16" s="12"/>
    </row>
    <row r="17" spans="1:10" ht="12">
      <c r="A17" s="102"/>
      <c r="B17" s="8" t="s">
        <v>15</v>
      </c>
      <c r="C17" s="9">
        <v>1087</v>
      </c>
      <c r="D17" s="9">
        <v>165</v>
      </c>
      <c r="E17" s="9"/>
      <c r="F17" s="9"/>
      <c r="G17" s="10"/>
      <c r="H17" s="10"/>
      <c r="I17" s="11">
        <f>SUM(C17*6,D17*0,H17*15)</f>
        <v>6522</v>
      </c>
      <c r="J17" s="12"/>
    </row>
    <row r="18" spans="1:10" ht="12">
      <c r="A18" s="102"/>
      <c r="B18" s="8" t="s">
        <v>16</v>
      </c>
      <c r="C18" s="9">
        <v>1023</v>
      </c>
      <c r="D18" s="9">
        <v>492</v>
      </c>
      <c r="E18" s="9"/>
      <c r="F18" s="9"/>
      <c r="G18" s="10"/>
      <c r="H18" s="10"/>
      <c r="I18" s="11">
        <f>SUM(C18*6,D18*0,H18*15)</f>
        <v>6138</v>
      </c>
      <c r="J18" s="12"/>
    </row>
    <row r="19" spans="1:10" ht="12">
      <c r="A19" s="102"/>
      <c r="B19" s="8">
        <v>920</v>
      </c>
      <c r="C19" s="9">
        <v>1727</v>
      </c>
      <c r="D19" s="9">
        <v>109</v>
      </c>
      <c r="E19" s="9"/>
      <c r="F19" s="9"/>
      <c r="G19" s="10"/>
      <c r="H19" s="10"/>
      <c r="I19" s="11">
        <f>SUM(C19*6,D19*0,H19*15)</f>
        <v>10362</v>
      </c>
      <c r="J19" s="12"/>
    </row>
    <row r="20" spans="1:10" ht="12">
      <c r="A20" s="102"/>
      <c r="B20" s="8" t="s">
        <v>17</v>
      </c>
      <c r="C20" s="9">
        <v>607</v>
      </c>
      <c r="D20" s="9">
        <v>177</v>
      </c>
      <c r="E20" s="9"/>
      <c r="F20" s="9"/>
      <c r="G20" s="10"/>
      <c r="H20" s="10"/>
      <c r="I20" s="11">
        <f>SUM(C20*6,D20*0,H20*15)</f>
        <v>3642</v>
      </c>
      <c r="J20" s="12"/>
    </row>
    <row r="21" spans="1:10" ht="12">
      <c r="A21" s="102"/>
      <c r="B21" s="18" t="s">
        <v>20</v>
      </c>
      <c r="C21" s="19">
        <f aca="true" t="shared" si="1" ref="C21:H21">SUM(C16:C20)</f>
        <v>5529</v>
      </c>
      <c r="D21" s="19">
        <f t="shared" si="1"/>
        <v>1081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/>
      <c r="J21" s="20">
        <f>SUM(I16:I20)</f>
        <v>33174</v>
      </c>
    </row>
    <row r="22" spans="1:10" ht="12">
      <c r="A22" s="102">
        <v>41763</v>
      </c>
      <c r="B22" s="8" t="s">
        <v>14</v>
      </c>
      <c r="C22" s="9">
        <v>1550</v>
      </c>
      <c r="D22" s="9">
        <v>205</v>
      </c>
      <c r="E22" s="9"/>
      <c r="F22" s="9"/>
      <c r="G22" s="10"/>
      <c r="H22" s="10"/>
      <c r="I22" s="11">
        <f>SUM(C22*6,D22*0,H22*15)</f>
        <v>9300</v>
      </c>
      <c r="J22" s="12"/>
    </row>
    <row r="23" spans="1:10" ht="12">
      <c r="A23" s="102"/>
      <c r="B23" s="8" t="s">
        <v>15</v>
      </c>
      <c r="C23" s="9">
        <v>1348</v>
      </c>
      <c r="D23" s="9">
        <v>212</v>
      </c>
      <c r="E23" s="9"/>
      <c r="F23" s="9"/>
      <c r="G23" s="10"/>
      <c r="H23" s="10"/>
      <c r="I23" s="11">
        <f>SUM(C23*6,D23*0,H23*15)</f>
        <v>8088</v>
      </c>
      <c r="J23" s="12"/>
    </row>
    <row r="24" spans="1:10" ht="12">
      <c r="A24" s="102"/>
      <c r="B24" s="8" t="s">
        <v>16</v>
      </c>
      <c r="C24" s="9">
        <v>975</v>
      </c>
      <c r="D24" s="9">
        <v>637</v>
      </c>
      <c r="E24" s="9"/>
      <c r="F24" s="9"/>
      <c r="G24" s="10"/>
      <c r="H24" s="10"/>
      <c r="I24" s="11">
        <f>SUM(C24*6,D24*0,H24*15)</f>
        <v>5850</v>
      </c>
      <c r="J24" s="12"/>
    </row>
    <row r="25" spans="1:10" ht="12">
      <c r="A25" s="102"/>
      <c r="B25" s="8">
        <v>920</v>
      </c>
      <c r="C25" s="9">
        <v>1444</v>
      </c>
      <c r="D25" s="9">
        <v>109</v>
      </c>
      <c r="E25" s="9"/>
      <c r="F25" s="9"/>
      <c r="G25" s="10"/>
      <c r="H25" s="10"/>
      <c r="I25" s="11">
        <f>SUM(C25*6,D25*0,H25*15)</f>
        <v>8664</v>
      </c>
      <c r="J25" s="12"/>
    </row>
    <row r="26" spans="1:10" ht="12">
      <c r="A26" s="102"/>
      <c r="B26" s="8" t="s">
        <v>17</v>
      </c>
      <c r="C26" s="9">
        <v>604</v>
      </c>
      <c r="D26" s="9">
        <v>254</v>
      </c>
      <c r="E26" s="9"/>
      <c r="F26" s="9"/>
      <c r="G26" s="10"/>
      <c r="H26" s="10"/>
      <c r="I26" s="11">
        <f>SUM(C26*6,D26*0,H26*15)</f>
        <v>3624</v>
      </c>
      <c r="J26" s="12"/>
    </row>
    <row r="27" spans="1:10" ht="12">
      <c r="A27" s="102"/>
      <c r="B27" s="18" t="s">
        <v>20</v>
      </c>
      <c r="C27" s="19">
        <f aca="true" t="shared" si="2" ref="C27:H27">SUM(C22:C26)</f>
        <v>5921</v>
      </c>
      <c r="D27" s="19">
        <f t="shared" si="2"/>
        <v>1417</v>
      </c>
      <c r="E27" s="19">
        <f t="shared" si="2"/>
        <v>0</v>
      </c>
      <c r="F27" s="19">
        <f t="shared" si="2"/>
        <v>0</v>
      </c>
      <c r="G27" s="19">
        <f t="shared" si="2"/>
        <v>0</v>
      </c>
      <c r="H27" s="19">
        <f t="shared" si="2"/>
        <v>0</v>
      </c>
      <c r="I27" s="19"/>
      <c r="J27" s="20">
        <f>SUM(I22:I26)</f>
        <v>35526</v>
      </c>
    </row>
    <row r="28" spans="1:10" ht="12">
      <c r="A28" s="103" t="s">
        <v>22</v>
      </c>
      <c r="B28" s="103">
        <v>920</v>
      </c>
      <c r="C28" s="21">
        <f>SUM(C27,C21,C15,C9)</f>
        <v>19650</v>
      </c>
      <c r="D28" s="21">
        <f>SUM(D27,D21,D15,D9)</f>
        <v>3824</v>
      </c>
      <c r="E28" s="21">
        <f>SUM(E27,E21,E15,E9)</f>
        <v>0</v>
      </c>
      <c r="F28" s="21">
        <f>SUM(F27,F21,F15,F9)</f>
        <v>0</v>
      </c>
      <c r="G28" s="21">
        <f>SUM(G27,G21,G15,G9)</f>
        <v>0</v>
      </c>
      <c r="H28" s="21">
        <f>SUM(H27,H21,H15,H9)</f>
        <v>0</v>
      </c>
      <c r="I28" s="21"/>
      <c r="J28" s="28">
        <f>SUM(J27:J27,J21,J15,J9)</f>
        <v>117900</v>
      </c>
    </row>
    <row r="29" spans="1:10" ht="12">
      <c r="A29" s="102">
        <v>41764</v>
      </c>
      <c r="B29" s="8" t="s">
        <v>14</v>
      </c>
      <c r="C29" s="9"/>
      <c r="D29" s="9"/>
      <c r="E29" s="9"/>
      <c r="F29" s="9"/>
      <c r="G29" s="10"/>
      <c r="H29" s="10"/>
      <c r="I29" s="11">
        <f>SUM(C29*6,D29*0,H29*15)</f>
        <v>0</v>
      </c>
      <c r="J29" s="12"/>
    </row>
    <row r="30" spans="1:10" ht="12">
      <c r="A30" s="102"/>
      <c r="B30" s="8" t="s">
        <v>15</v>
      </c>
      <c r="C30" s="9"/>
      <c r="D30" s="9"/>
      <c r="E30" s="9"/>
      <c r="F30" s="9"/>
      <c r="G30" s="10"/>
      <c r="H30" s="10"/>
      <c r="I30" s="11">
        <f>SUM(C30*6,D30*0,H30*15)</f>
        <v>0</v>
      </c>
      <c r="J30" s="12"/>
    </row>
    <row r="31" spans="1:10" ht="12">
      <c r="A31" s="102"/>
      <c r="B31" s="8" t="s">
        <v>16</v>
      </c>
      <c r="C31" s="9"/>
      <c r="D31" s="9"/>
      <c r="E31" s="9"/>
      <c r="F31" s="9"/>
      <c r="G31" s="10"/>
      <c r="H31" s="10"/>
      <c r="I31" s="11">
        <f>SUM(C31*6,D31*0,H31*15)</f>
        <v>0</v>
      </c>
      <c r="J31" s="12"/>
    </row>
    <row r="32" spans="1:10" ht="12">
      <c r="A32" s="102"/>
      <c r="B32" s="8">
        <v>920</v>
      </c>
      <c r="C32" s="9"/>
      <c r="D32" s="9"/>
      <c r="E32" s="9"/>
      <c r="F32" s="9"/>
      <c r="G32" s="10"/>
      <c r="H32" s="10"/>
      <c r="I32" s="11">
        <f>SUM(C32*6,D32*0,H32*15)</f>
        <v>0</v>
      </c>
      <c r="J32" s="12"/>
    </row>
    <row r="33" spans="1:10" ht="12">
      <c r="A33" s="102"/>
      <c r="B33" s="8" t="s">
        <v>17</v>
      </c>
      <c r="C33" s="9"/>
      <c r="D33" s="9"/>
      <c r="E33" s="9"/>
      <c r="F33" s="9"/>
      <c r="G33" s="10"/>
      <c r="H33" s="10"/>
      <c r="I33" s="11">
        <f>SUM(C33*6,D33*0,H33*15)</f>
        <v>0</v>
      </c>
      <c r="J33" s="12"/>
    </row>
    <row r="34" spans="1:10" ht="12">
      <c r="A34" s="102"/>
      <c r="B34" s="18" t="s">
        <v>20</v>
      </c>
      <c r="C34" s="19">
        <f aca="true" t="shared" si="3" ref="C34:I34">SUM(C29:C33)</f>
        <v>0</v>
      </c>
      <c r="D34" s="19">
        <f t="shared" si="3"/>
        <v>0</v>
      </c>
      <c r="E34" s="19">
        <f t="shared" si="3"/>
        <v>0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20">
        <f>SUM(I29:I33)</f>
        <v>0</v>
      </c>
    </row>
    <row r="35" spans="1:10" ht="12">
      <c r="A35" s="102">
        <v>41765</v>
      </c>
      <c r="B35" s="8" t="s">
        <v>14</v>
      </c>
      <c r="C35" s="9">
        <v>107</v>
      </c>
      <c r="D35" s="9">
        <v>33</v>
      </c>
      <c r="E35" s="9"/>
      <c r="F35" s="9"/>
      <c r="G35" s="10"/>
      <c r="H35" s="10"/>
      <c r="I35" s="11">
        <f>SUM(C35*6,D35*0,H35*15)</f>
        <v>642</v>
      </c>
      <c r="J35" s="12"/>
    </row>
    <row r="36" spans="1:10" ht="12">
      <c r="A36" s="102"/>
      <c r="B36" s="8" t="s">
        <v>15</v>
      </c>
      <c r="C36" s="9">
        <v>119</v>
      </c>
      <c r="D36" s="9">
        <v>25</v>
      </c>
      <c r="E36" s="9"/>
      <c r="F36" s="9"/>
      <c r="G36" s="10"/>
      <c r="H36" s="10"/>
      <c r="I36" s="11">
        <f>SUM(C36*6,D36*0,H36*15)</f>
        <v>714</v>
      </c>
      <c r="J36" s="12"/>
    </row>
    <row r="37" spans="1:10" ht="12">
      <c r="A37" s="102"/>
      <c r="B37" s="8" t="s">
        <v>16</v>
      </c>
      <c r="C37" s="9">
        <v>102</v>
      </c>
      <c r="D37" s="9">
        <v>27</v>
      </c>
      <c r="E37" s="9"/>
      <c r="F37" s="9"/>
      <c r="G37" s="10"/>
      <c r="H37" s="10"/>
      <c r="I37" s="11">
        <f>SUM(C37*6,D37*0,H37*15)</f>
        <v>612</v>
      </c>
      <c r="J37" s="12"/>
    </row>
    <row r="38" spans="1:10" ht="12">
      <c r="A38" s="102"/>
      <c r="B38" s="8">
        <v>920</v>
      </c>
      <c r="C38" s="9">
        <v>283</v>
      </c>
      <c r="D38" s="9">
        <v>21</v>
      </c>
      <c r="E38" s="9"/>
      <c r="F38" s="9"/>
      <c r="G38" s="10"/>
      <c r="H38" s="10"/>
      <c r="I38" s="11">
        <f>SUM(C38*6,D38*0,H38*15)</f>
        <v>1698</v>
      </c>
      <c r="J38" s="12"/>
    </row>
    <row r="39" spans="1:10" ht="12">
      <c r="A39" s="102"/>
      <c r="B39" s="8" t="s">
        <v>17</v>
      </c>
      <c r="C39" s="9">
        <v>71</v>
      </c>
      <c r="D39" s="9">
        <v>31</v>
      </c>
      <c r="E39" s="9"/>
      <c r="F39" s="9"/>
      <c r="G39" s="10"/>
      <c r="H39" s="10"/>
      <c r="I39" s="11">
        <f>SUM(C39*6,D39*0,H39*15)</f>
        <v>426</v>
      </c>
      <c r="J39" s="12"/>
    </row>
    <row r="40" spans="1:10" ht="12">
      <c r="A40" s="102"/>
      <c r="B40" s="18" t="s">
        <v>20</v>
      </c>
      <c r="C40" s="19">
        <f aca="true" t="shared" si="4" ref="C40:H40">SUM(C35:C39)</f>
        <v>682</v>
      </c>
      <c r="D40" s="19">
        <f t="shared" si="4"/>
        <v>137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  <c r="I40" s="19"/>
      <c r="J40" s="20">
        <f>SUM(I35:I39)</f>
        <v>4092</v>
      </c>
    </row>
    <row r="41" spans="1:10" ht="12">
      <c r="A41" s="102">
        <v>41766</v>
      </c>
      <c r="B41" s="8" t="s">
        <v>14</v>
      </c>
      <c r="C41" s="9">
        <v>284</v>
      </c>
      <c r="D41" s="9">
        <v>60</v>
      </c>
      <c r="E41" s="9"/>
      <c r="F41" s="9"/>
      <c r="G41" s="10"/>
      <c r="H41" s="10"/>
      <c r="I41" s="11">
        <f>SUM(C41*6,D41*0,H41*15)</f>
        <v>1704</v>
      </c>
      <c r="J41" s="12"/>
    </row>
    <row r="42" spans="1:10" ht="12">
      <c r="A42" s="102"/>
      <c r="B42" s="8" t="s">
        <v>15</v>
      </c>
      <c r="C42" s="9">
        <v>137</v>
      </c>
      <c r="D42" s="9">
        <v>17</v>
      </c>
      <c r="E42" s="9"/>
      <c r="F42" s="9"/>
      <c r="G42" s="10"/>
      <c r="H42" s="10"/>
      <c r="I42" s="11">
        <f>SUM(C42*6,D42*0,H42*15)</f>
        <v>822</v>
      </c>
      <c r="J42" s="12"/>
    </row>
    <row r="43" spans="1:10" ht="12">
      <c r="A43" s="102"/>
      <c r="B43" s="8" t="s">
        <v>16</v>
      </c>
      <c r="C43" s="9">
        <v>116</v>
      </c>
      <c r="D43" s="9">
        <v>16</v>
      </c>
      <c r="E43" s="9"/>
      <c r="F43" s="9"/>
      <c r="G43" s="10"/>
      <c r="H43" s="10"/>
      <c r="I43" s="11">
        <f>SUM(C43*6,D43*0,H43*15)</f>
        <v>696</v>
      </c>
      <c r="J43" s="12"/>
    </row>
    <row r="44" spans="1:10" ht="12">
      <c r="A44" s="102"/>
      <c r="B44" s="8">
        <v>920</v>
      </c>
      <c r="C44" s="9">
        <v>293</v>
      </c>
      <c r="D44" s="9">
        <v>13</v>
      </c>
      <c r="E44" s="9"/>
      <c r="F44" s="9"/>
      <c r="G44" s="10"/>
      <c r="H44" s="10"/>
      <c r="I44" s="11">
        <f>SUM(C44*6,D44*0,H44*15)</f>
        <v>1758</v>
      </c>
      <c r="J44" s="12"/>
    </row>
    <row r="45" spans="1:10" ht="12">
      <c r="A45" s="102"/>
      <c r="B45" s="8" t="s">
        <v>17</v>
      </c>
      <c r="C45" s="9">
        <v>103</v>
      </c>
      <c r="D45" s="9">
        <v>63</v>
      </c>
      <c r="E45" s="9"/>
      <c r="F45" s="9"/>
      <c r="G45" s="10"/>
      <c r="H45" s="10"/>
      <c r="I45" s="11">
        <f>SUM(C45*6,D45*0,H45*15)</f>
        <v>618</v>
      </c>
      <c r="J45" s="12"/>
    </row>
    <row r="46" spans="1:10" ht="12">
      <c r="A46" s="102"/>
      <c r="B46" s="18" t="s">
        <v>20</v>
      </c>
      <c r="C46" s="19">
        <f aca="true" t="shared" si="5" ref="C46:H46">SUM(C41:C45)</f>
        <v>933</v>
      </c>
      <c r="D46" s="19">
        <f t="shared" si="5"/>
        <v>169</v>
      </c>
      <c r="E46" s="19">
        <f t="shared" si="5"/>
        <v>0</v>
      </c>
      <c r="F46" s="19">
        <f t="shared" si="5"/>
        <v>0</v>
      </c>
      <c r="G46" s="19">
        <f t="shared" si="5"/>
        <v>0</v>
      </c>
      <c r="H46" s="19">
        <f t="shared" si="5"/>
        <v>0</v>
      </c>
      <c r="I46" s="19"/>
      <c r="J46" s="20">
        <f>SUM(I41:I45)</f>
        <v>5598</v>
      </c>
    </row>
    <row r="47" spans="1:10" ht="12">
      <c r="A47" s="102">
        <v>41767</v>
      </c>
      <c r="B47" s="8" t="s">
        <v>14</v>
      </c>
      <c r="C47" s="9"/>
      <c r="D47" s="9"/>
      <c r="E47" s="9"/>
      <c r="F47" s="9"/>
      <c r="G47" s="10"/>
      <c r="H47" s="10"/>
      <c r="I47" s="11">
        <f>SUM(C47*6,D47*0,H47*15)</f>
        <v>0</v>
      </c>
      <c r="J47" s="12"/>
    </row>
    <row r="48" spans="1:10" ht="12">
      <c r="A48" s="102"/>
      <c r="B48" s="8" t="s">
        <v>15</v>
      </c>
      <c r="C48" s="9">
        <v>72</v>
      </c>
      <c r="D48" s="9">
        <v>26</v>
      </c>
      <c r="E48" s="9"/>
      <c r="F48" s="9"/>
      <c r="G48" s="10"/>
      <c r="H48" s="10"/>
      <c r="I48" s="11">
        <f>SUM(C48*6,D48*0,H48*15)</f>
        <v>432</v>
      </c>
      <c r="J48" s="12"/>
    </row>
    <row r="49" spans="1:10" ht="12">
      <c r="A49" s="102"/>
      <c r="B49" s="8" t="s">
        <v>16</v>
      </c>
      <c r="C49" s="9">
        <v>163</v>
      </c>
      <c r="D49" s="9">
        <v>25</v>
      </c>
      <c r="E49" s="9"/>
      <c r="F49" s="9"/>
      <c r="G49" s="10"/>
      <c r="H49" s="10"/>
      <c r="I49" s="11">
        <f>SUM(C49*6,D49*0,H49*15)</f>
        <v>978</v>
      </c>
      <c r="J49" s="12"/>
    </row>
    <row r="50" spans="1:10" ht="12">
      <c r="A50" s="102"/>
      <c r="B50" s="8">
        <v>920</v>
      </c>
      <c r="C50" s="9">
        <v>241</v>
      </c>
      <c r="D50" s="9">
        <v>13</v>
      </c>
      <c r="E50" s="9"/>
      <c r="F50" s="9"/>
      <c r="G50" s="10"/>
      <c r="H50" s="10"/>
      <c r="I50" s="11">
        <f>SUM(C50*6,D50*0,H50*15)</f>
        <v>1446</v>
      </c>
      <c r="J50" s="12"/>
    </row>
    <row r="51" spans="1:10" ht="12">
      <c r="A51" s="102"/>
      <c r="B51" s="8" t="s">
        <v>17</v>
      </c>
      <c r="C51" s="9">
        <v>64</v>
      </c>
      <c r="D51" s="9">
        <v>74</v>
      </c>
      <c r="E51" s="9"/>
      <c r="F51" s="9"/>
      <c r="G51" s="10"/>
      <c r="H51" s="10"/>
      <c r="I51" s="11">
        <f>SUM(C51*6,D51*0,H51*15)</f>
        <v>384</v>
      </c>
      <c r="J51" s="12"/>
    </row>
    <row r="52" spans="1:10" ht="12">
      <c r="A52" s="102"/>
      <c r="B52" s="18" t="s">
        <v>20</v>
      </c>
      <c r="C52" s="19">
        <f aca="true" t="shared" si="6" ref="C52:H52">SUM(C47:C51)</f>
        <v>540</v>
      </c>
      <c r="D52" s="19">
        <f t="shared" si="6"/>
        <v>138</v>
      </c>
      <c r="E52" s="19">
        <f t="shared" si="6"/>
        <v>0</v>
      </c>
      <c r="F52" s="19">
        <f t="shared" si="6"/>
        <v>0</v>
      </c>
      <c r="G52" s="19">
        <f t="shared" si="6"/>
        <v>0</v>
      </c>
      <c r="H52" s="19">
        <f t="shared" si="6"/>
        <v>0</v>
      </c>
      <c r="I52" s="19"/>
      <c r="J52" s="20">
        <f>SUM(I47:I51)</f>
        <v>3240</v>
      </c>
    </row>
    <row r="53" spans="1:10" ht="12">
      <c r="A53" s="102">
        <v>41768</v>
      </c>
      <c r="B53" s="8" t="s">
        <v>14</v>
      </c>
      <c r="C53" s="9">
        <v>192</v>
      </c>
      <c r="D53" s="9">
        <v>129</v>
      </c>
      <c r="E53" s="9"/>
      <c r="F53" s="9"/>
      <c r="G53" s="10"/>
      <c r="H53" s="10"/>
      <c r="I53" s="11">
        <f>SUM(C53*6,D53*0,H53*15)</f>
        <v>1152</v>
      </c>
      <c r="J53" s="12"/>
    </row>
    <row r="54" spans="1:10" ht="12">
      <c r="A54" s="102"/>
      <c r="B54" s="8" t="s">
        <v>15</v>
      </c>
      <c r="C54" s="9">
        <v>307</v>
      </c>
      <c r="D54" s="9">
        <v>98</v>
      </c>
      <c r="E54" s="9"/>
      <c r="F54" s="9"/>
      <c r="G54" s="10"/>
      <c r="H54" s="10"/>
      <c r="I54" s="11">
        <f>SUM(C54*6,D54*0,H54*15)</f>
        <v>1842</v>
      </c>
      <c r="J54" s="12"/>
    </row>
    <row r="55" spans="1:10" ht="12">
      <c r="A55" s="102"/>
      <c r="B55" s="8" t="s">
        <v>16</v>
      </c>
      <c r="C55" s="9">
        <v>0</v>
      </c>
      <c r="D55" s="9">
        <v>0</v>
      </c>
      <c r="E55" s="9"/>
      <c r="F55" s="9"/>
      <c r="G55" s="10"/>
      <c r="H55" s="10"/>
      <c r="I55" s="11">
        <f>SUM(C55*6,D55*0,H55*15)</f>
        <v>0</v>
      </c>
      <c r="J55" s="12"/>
    </row>
    <row r="56" spans="1:10" ht="12">
      <c r="A56" s="102"/>
      <c r="B56" s="8">
        <v>920</v>
      </c>
      <c r="C56" s="9">
        <v>392</v>
      </c>
      <c r="D56" s="9">
        <v>31</v>
      </c>
      <c r="E56" s="9"/>
      <c r="F56" s="9"/>
      <c r="G56" s="10"/>
      <c r="H56" s="10"/>
      <c r="I56" s="11">
        <f>SUM(C56*6,D56*0,H56*15)</f>
        <v>2352</v>
      </c>
      <c r="J56" s="12"/>
    </row>
    <row r="57" spans="1:10" ht="12">
      <c r="A57" s="102"/>
      <c r="B57" s="8" t="s">
        <v>17</v>
      </c>
      <c r="C57" s="9">
        <v>118</v>
      </c>
      <c r="D57" s="9">
        <v>52</v>
      </c>
      <c r="E57" s="9"/>
      <c r="F57" s="9"/>
      <c r="G57" s="10"/>
      <c r="H57" s="10"/>
      <c r="I57" s="11">
        <f>SUM(C57*6,D57*0,H57*15)</f>
        <v>708</v>
      </c>
      <c r="J57" s="12"/>
    </row>
    <row r="58" spans="1:10" ht="12">
      <c r="A58" s="102"/>
      <c r="B58" s="18" t="s">
        <v>20</v>
      </c>
      <c r="C58" s="19">
        <f aca="true" t="shared" si="7" ref="C58:H58">SUM(C53:C57)</f>
        <v>1009</v>
      </c>
      <c r="D58" s="19">
        <f t="shared" si="7"/>
        <v>310</v>
      </c>
      <c r="E58" s="19">
        <f t="shared" si="7"/>
        <v>0</v>
      </c>
      <c r="F58" s="19">
        <f t="shared" si="7"/>
        <v>0</v>
      </c>
      <c r="G58" s="19">
        <f t="shared" si="7"/>
        <v>0</v>
      </c>
      <c r="H58" s="19">
        <f t="shared" si="7"/>
        <v>0</v>
      </c>
      <c r="I58" s="19"/>
      <c r="J58" s="20">
        <f>SUM(I53:I57)</f>
        <v>6054</v>
      </c>
    </row>
    <row r="59" spans="1:10" ht="12">
      <c r="A59" s="102">
        <v>41769</v>
      </c>
      <c r="B59" s="8" t="s">
        <v>14</v>
      </c>
      <c r="C59" s="9">
        <v>113</v>
      </c>
      <c r="D59" s="9">
        <v>22</v>
      </c>
      <c r="E59" s="9"/>
      <c r="F59" s="9"/>
      <c r="G59" s="10"/>
      <c r="H59" s="10"/>
      <c r="I59" s="11">
        <f>SUM(C59*6,D59*0,H59*15)</f>
        <v>678</v>
      </c>
      <c r="J59" s="12"/>
    </row>
    <row r="60" spans="1:10" ht="12">
      <c r="A60" s="102"/>
      <c r="B60" s="8" t="s">
        <v>15</v>
      </c>
      <c r="C60" s="9">
        <v>514</v>
      </c>
      <c r="D60" s="9">
        <v>94</v>
      </c>
      <c r="E60" s="9"/>
      <c r="F60" s="9"/>
      <c r="G60" s="10"/>
      <c r="H60" s="10"/>
      <c r="I60" s="11">
        <f>SUM(C60*6,D60*0,H60*15)</f>
        <v>3084</v>
      </c>
      <c r="J60" s="12"/>
    </row>
    <row r="61" spans="1:10" ht="12">
      <c r="A61" s="102"/>
      <c r="B61" s="8" t="s">
        <v>16</v>
      </c>
      <c r="C61" s="9">
        <v>393</v>
      </c>
      <c r="D61" s="9">
        <v>52</v>
      </c>
      <c r="E61" s="9"/>
      <c r="F61" s="9"/>
      <c r="G61" s="10"/>
      <c r="H61" s="10"/>
      <c r="I61" s="11">
        <f>SUM(C61*6,D61*0,H61*15)</f>
        <v>2358</v>
      </c>
      <c r="J61" s="12"/>
    </row>
    <row r="62" spans="1:10" ht="12">
      <c r="A62" s="102"/>
      <c r="B62" s="8">
        <v>920</v>
      </c>
      <c r="C62" s="9">
        <v>514</v>
      </c>
      <c r="D62" s="9">
        <v>35</v>
      </c>
      <c r="E62" s="9"/>
      <c r="F62" s="9"/>
      <c r="G62" s="10"/>
      <c r="H62" s="10"/>
      <c r="I62" s="11">
        <f>SUM(C62*6,D62*0,H62*15)</f>
        <v>3084</v>
      </c>
      <c r="J62" s="12"/>
    </row>
    <row r="63" spans="1:10" ht="12">
      <c r="A63" s="102"/>
      <c r="B63" s="8" t="s">
        <v>17</v>
      </c>
      <c r="C63" s="9">
        <v>202</v>
      </c>
      <c r="D63" s="9">
        <v>34</v>
      </c>
      <c r="E63" s="9"/>
      <c r="F63" s="9"/>
      <c r="G63" s="10"/>
      <c r="H63" s="10"/>
      <c r="I63" s="11">
        <f>SUM(C63*6,D63*0,H63*15)</f>
        <v>1212</v>
      </c>
      <c r="J63" s="12"/>
    </row>
    <row r="64" spans="1:10" ht="12">
      <c r="A64" s="102"/>
      <c r="B64" s="18" t="s">
        <v>20</v>
      </c>
      <c r="C64" s="19">
        <f aca="true" t="shared" si="8" ref="C64:H64">SUM(C59:C63)</f>
        <v>1736</v>
      </c>
      <c r="D64" s="19">
        <f t="shared" si="8"/>
        <v>237</v>
      </c>
      <c r="E64" s="19">
        <f t="shared" si="8"/>
        <v>0</v>
      </c>
      <c r="F64" s="19">
        <f t="shared" si="8"/>
        <v>0</v>
      </c>
      <c r="G64" s="19">
        <f t="shared" si="8"/>
        <v>0</v>
      </c>
      <c r="H64" s="19">
        <f t="shared" si="8"/>
        <v>0</v>
      </c>
      <c r="I64" s="19"/>
      <c r="J64" s="20">
        <f>SUM(I59:I63)</f>
        <v>10416</v>
      </c>
    </row>
    <row r="65" spans="1:10" ht="12">
      <c r="A65" s="102">
        <v>41770</v>
      </c>
      <c r="B65" s="8" t="s">
        <v>14</v>
      </c>
      <c r="C65" s="9">
        <v>463</v>
      </c>
      <c r="D65" s="9">
        <v>75</v>
      </c>
      <c r="E65" s="9"/>
      <c r="F65" s="9"/>
      <c r="G65" s="10"/>
      <c r="H65" s="10"/>
      <c r="I65" s="11">
        <f>SUM(C65*6,D65*0,H65*15)</f>
        <v>2778</v>
      </c>
      <c r="J65" s="12"/>
    </row>
    <row r="66" spans="1:10" ht="12">
      <c r="A66" s="102"/>
      <c r="B66" s="8" t="s">
        <v>15</v>
      </c>
      <c r="C66" s="9">
        <v>470</v>
      </c>
      <c r="D66" s="9">
        <v>83</v>
      </c>
      <c r="E66" s="9"/>
      <c r="F66" s="9"/>
      <c r="G66" s="10"/>
      <c r="H66" s="10"/>
      <c r="I66" s="11">
        <f>SUM(C66*6,D66*0,H66*15)</f>
        <v>2820</v>
      </c>
      <c r="J66" s="12"/>
    </row>
    <row r="67" spans="1:10" ht="12">
      <c r="A67" s="102"/>
      <c r="B67" s="8" t="s">
        <v>16</v>
      </c>
      <c r="C67" s="9">
        <v>147</v>
      </c>
      <c r="D67" s="9">
        <v>51</v>
      </c>
      <c r="E67" s="9"/>
      <c r="F67" s="9"/>
      <c r="G67" s="10"/>
      <c r="H67" s="10"/>
      <c r="I67" s="11">
        <f>SUM(C67*6,D67*0,H67*15)</f>
        <v>882</v>
      </c>
      <c r="J67" s="12"/>
    </row>
    <row r="68" spans="1:10" ht="12">
      <c r="A68" s="102"/>
      <c r="B68" s="8">
        <v>920</v>
      </c>
      <c r="C68" s="9">
        <v>457</v>
      </c>
      <c r="D68" s="9">
        <v>32</v>
      </c>
      <c r="E68" s="9"/>
      <c r="F68" s="9"/>
      <c r="G68" s="10"/>
      <c r="H68" s="10"/>
      <c r="I68" s="11">
        <f>SUM(C68*6,D68*0,H68*15)</f>
        <v>2742</v>
      </c>
      <c r="J68" s="12"/>
    </row>
    <row r="69" spans="1:10" ht="12">
      <c r="A69" s="102"/>
      <c r="B69" s="8" t="s">
        <v>17</v>
      </c>
      <c r="C69" s="9">
        <v>187</v>
      </c>
      <c r="D69" s="9">
        <v>51</v>
      </c>
      <c r="E69" s="9"/>
      <c r="F69" s="9"/>
      <c r="G69" s="10"/>
      <c r="H69" s="10"/>
      <c r="I69" s="11">
        <f>SUM(C69*6,D69*0,H69*15)</f>
        <v>1122</v>
      </c>
      <c r="J69" s="12"/>
    </row>
    <row r="70" spans="1:10" ht="12">
      <c r="A70" s="102"/>
      <c r="B70" s="18" t="s">
        <v>20</v>
      </c>
      <c r="C70" s="19">
        <f aca="true" t="shared" si="9" ref="C70:H70">SUM(C65:C69)</f>
        <v>1724</v>
      </c>
      <c r="D70" s="19">
        <f t="shared" si="9"/>
        <v>292</v>
      </c>
      <c r="E70" s="19">
        <f t="shared" si="9"/>
        <v>0</v>
      </c>
      <c r="F70" s="19">
        <f t="shared" si="9"/>
        <v>0</v>
      </c>
      <c r="G70" s="19">
        <f t="shared" si="9"/>
        <v>0</v>
      </c>
      <c r="H70" s="19">
        <f t="shared" si="9"/>
        <v>0</v>
      </c>
      <c r="I70" s="19"/>
      <c r="J70" s="20">
        <f>SUM(I65:I69)</f>
        <v>10344</v>
      </c>
    </row>
    <row r="71" spans="1:10" ht="12">
      <c r="A71" s="103" t="s">
        <v>22</v>
      </c>
      <c r="B71" s="103">
        <v>920</v>
      </c>
      <c r="C71" s="21">
        <f>SUM(C70,C64,C58,C52,C46,C40,C34)</f>
        <v>6624</v>
      </c>
      <c r="D71" s="21">
        <f>SUM(D70,D64,D58,D52,D46,D40,D34)</f>
        <v>1283</v>
      </c>
      <c r="E71" s="21">
        <f>SUM(E70,E64,E58,E52,E46,E40,E34)</f>
        <v>0</v>
      </c>
      <c r="F71" s="21">
        <f>SUM(F70,F64,F58,F52,F46,F40,F34)</f>
        <v>0</v>
      </c>
      <c r="G71" s="21">
        <f>SUM(G70,G64,G58,G52,G46,G40,G34)</f>
        <v>0</v>
      </c>
      <c r="H71" s="21">
        <f>SUM(H70,H64,H58,H52,H46,H40,H34)</f>
        <v>0</v>
      </c>
      <c r="I71" s="21"/>
      <c r="J71" s="21">
        <f>SUM(J70,J52,J46,J40,J34,J58,J64)</f>
        <v>39744</v>
      </c>
    </row>
    <row r="72" spans="1:10" ht="12">
      <c r="A72" s="102">
        <v>41771</v>
      </c>
      <c r="B72" s="8" t="s">
        <v>14</v>
      </c>
      <c r="C72" s="9">
        <v>51</v>
      </c>
      <c r="D72" s="9">
        <v>4</v>
      </c>
      <c r="E72" s="9"/>
      <c r="F72" s="9"/>
      <c r="G72" s="10"/>
      <c r="H72" s="10"/>
      <c r="I72" s="11">
        <f>SUM(C72*6,D72*0,H72*15)</f>
        <v>306</v>
      </c>
      <c r="J72" s="12"/>
    </row>
    <row r="73" spans="1:10" ht="12">
      <c r="A73" s="102"/>
      <c r="B73" s="8" t="s">
        <v>15</v>
      </c>
      <c r="C73" s="9">
        <v>62</v>
      </c>
      <c r="D73" s="9">
        <v>20</v>
      </c>
      <c r="E73" s="9"/>
      <c r="F73" s="9"/>
      <c r="G73" s="10"/>
      <c r="H73" s="10"/>
      <c r="I73" s="11">
        <f>SUM(C73*6,D73*0,H73*15)</f>
        <v>372</v>
      </c>
      <c r="J73" s="12"/>
    </row>
    <row r="74" spans="1:10" ht="12">
      <c r="A74" s="102"/>
      <c r="B74" s="8" t="s">
        <v>16</v>
      </c>
      <c r="C74" s="9">
        <v>144</v>
      </c>
      <c r="D74" s="9">
        <v>30</v>
      </c>
      <c r="E74" s="9"/>
      <c r="F74" s="9"/>
      <c r="G74" s="10"/>
      <c r="H74" s="10"/>
      <c r="I74" s="11">
        <f>SUM(C74*6,D74*0,H74*15)</f>
        <v>864</v>
      </c>
      <c r="J74" s="12"/>
    </row>
    <row r="75" spans="1:10" ht="12">
      <c r="A75" s="102"/>
      <c r="B75" s="8">
        <v>920</v>
      </c>
      <c r="C75" s="9">
        <v>201</v>
      </c>
      <c r="D75" s="9">
        <v>14</v>
      </c>
      <c r="E75" s="9"/>
      <c r="F75" s="9"/>
      <c r="G75" s="10"/>
      <c r="H75" s="10"/>
      <c r="I75" s="11">
        <f>SUM(C75*6,D75*0,H75*15)</f>
        <v>1206</v>
      </c>
      <c r="J75" s="12"/>
    </row>
    <row r="76" spans="1:10" ht="12">
      <c r="A76" s="102"/>
      <c r="B76" s="8" t="s">
        <v>17</v>
      </c>
      <c r="C76" s="9">
        <v>53</v>
      </c>
      <c r="D76" s="9">
        <v>16</v>
      </c>
      <c r="E76" s="9"/>
      <c r="F76" s="9"/>
      <c r="G76" s="10"/>
      <c r="H76" s="10"/>
      <c r="I76" s="11">
        <f>SUM(C76*6,D76*0,H76*15)</f>
        <v>318</v>
      </c>
      <c r="J76" s="12"/>
    </row>
    <row r="77" spans="1:10" ht="12">
      <c r="A77" s="102"/>
      <c r="B77" s="18" t="s">
        <v>20</v>
      </c>
      <c r="C77" s="19">
        <f aca="true" t="shared" si="10" ref="C77:H77">SUM(C72:C76)</f>
        <v>511</v>
      </c>
      <c r="D77" s="19">
        <f t="shared" si="10"/>
        <v>84</v>
      </c>
      <c r="E77" s="19">
        <f t="shared" si="10"/>
        <v>0</v>
      </c>
      <c r="F77" s="19">
        <f t="shared" si="10"/>
        <v>0</v>
      </c>
      <c r="G77" s="19">
        <f t="shared" si="10"/>
        <v>0</v>
      </c>
      <c r="H77" s="19">
        <f t="shared" si="10"/>
        <v>0</v>
      </c>
      <c r="I77" s="19"/>
      <c r="J77" s="20">
        <f>SUM(I72:I76)</f>
        <v>3066</v>
      </c>
    </row>
    <row r="78" spans="1:10" ht="12">
      <c r="A78" s="102">
        <v>41772</v>
      </c>
      <c r="B78" s="8" t="s">
        <v>14</v>
      </c>
      <c r="C78" s="9">
        <v>125</v>
      </c>
      <c r="D78" s="9">
        <v>88</v>
      </c>
      <c r="E78" s="9"/>
      <c r="F78" s="9"/>
      <c r="G78" s="10"/>
      <c r="H78" s="10"/>
      <c r="I78" s="11">
        <f>SUM(C78*6,D78*0,H78*15)</f>
        <v>750</v>
      </c>
      <c r="J78" s="12"/>
    </row>
    <row r="79" spans="1:10" ht="12">
      <c r="A79" s="102"/>
      <c r="B79" s="8" t="s">
        <v>15</v>
      </c>
      <c r="C79" s="9">
        <v>0</v>
      </c>
      <c r="D79" s="9">
        <v>0</v>
      </c>
      <c r="E79" s="9">
        <v>0</v>
      </c>
      <c r="F79" s="9"/>
      <c r="G79" s="10"/>
      <c r="H79" s="10"/>
      <c r="I79" s="11">
        <f>SUM(C79*6,D79*0,H79*15)</f>
        <v>0</v>
      </c>
      <c r="J79" s="12"/>
    </row>
    <row r="80" spans="1:10" ht="12">
      <c r="A80" s="102"/>
      <c r="B80" s="8" t="s">
        <v>16</v>
      </c>
      <c r="C80" s="9">
        <v>218</v>
      </c>
      <c r="D80" s="9">
        <v>97</v>
      </c>
      <c r="E80" s="9"/>
      <c r="F80" s="9"/>
      <c r="G80" s="10"/>
      <c r="H80" s="10"/>
      <c r="I80" s="11">
        <f>SUM(C80*6,D80*0,H80*15)</f>
        <v>1308</v>
      </c>
      <c r="J80" s="12"/>
    </row>
    <row r="81" spans="1:10" ht="12">
      <c r="A81" s="102"/>
      <c r="B81" s="8">
        <v>920</v>
      </c>
      <c r="C81" s="9">
        <v>203</v>
      </c>
      <c r="D81" s="9">
        <v>8</v>
      </c>
      <c r="E81" s="9"/>
      <c r="F81" s="9"/>
      <c r="G81" s="10"/>
      <c r="H81" s="10"/>
      <c r="I81" s="11">
        <f>SUM(C81*6,D81*0,H81*15)</f>
        <v>1218</v>
      </c>
      <c r="J81" s="12"/>
    </row>
    <row r="82" spans="1:10" ht="12">
      <c r="A82" s="102"/>
      <c r="B82" s="8" t="s">
        <v>17</v>
      </c>
      <c r="C82" s="9">
        <v>53</v>
      </c>
      <c r="D82" s="9">
        <v>81</v>
      </c>
      <c r="E82" s="9"/>
      <c r="F82" s="9"/>
      <c r="G82" s="10"/>
      <c r="H82" s="10"/>
      <c r="I82" s="11">
        <f>SUM(C82*6,D82*0,H82*15)</f>
        <v>318</v>
      </c>
      <c r="J82" s="12"/>
    </row>
    <row r="83" spans="1:10" ht="12">
      <c r="A83" s="102"/>
      <c r="B83" s="18" t="s">
        <v>20</v>
      </c>
      <c r="C83" s="19">
        <f aca="true" t="shared" si="11" ref="C83:H83">SUM(C78:C82)</f>
        <v>599</v>
      </c>
      <c r="D83" s="19">
        <f t="shared" si="11"/>
        <v>274</v>
      </c>
      <c r="E83" s="19">
        <f t="shared" si="11"/>
        <v>0</v>
      </c>
      <c r="F83" s="19">
        <f t="shared" si="11"/>
        <v>0</v>
      </c>
      <c r="G83" s="19">
        <f t="shared" si="11"/>
        <v>0</v>
      </c>
      <c r="H83" s="19">
        <f t="shared" si="11"/>
        <v>0</v>
      </c>
      <c r="I83" s="19"/>
      <c r="J83" s="20">
        <f>SUM(I78:I82)</f>
        <v>3594</v>
      </c>
    </row>
    <row r="84" spans="1:10" ht="12">
      <c r="A84" s="102">
        <v>41773</v>
      </c>
      <c r="B84" s="8" t="s">
        <v>14</v>
      </c>
      <c r="C84" s="9"/>
      <c r="D84" s="9"/>
      <c r="E84" s="9"/>
      <c r="F84" s="9"/>
      <c r="G84" s="10"/>
      <c r="H84" s="10"/>
      <c r="I84" s="11">
        <f>SUM(C84*6,D84*0,H84*15)</f>
        <v>0</v>
      </c>
      <c r="J84" s="12"/>
    </row>
    <row r="85" spans="1:10" ht="12">
      <c r="A85" s="102"/>
      <c r="B85" s="8" t="s">
        <v>15</v>
      </c>
      <c r="C85" s="9">
        <v>332</v>
      </c>
      <c r="D85" s="9">
        <v>135</v>
      </c>
      <c r="E85" s="9"/>
      <c r="F85" s="9"/>
      <c r="G85" s="10"/>
      <c r="H85" s="10"/>
      <c r="I85" s="11">
        <f>SUM(C85*6,D85*0,H85*15)</f>
        <v>1992</v>
      </c>
      <c r="J85" s="12"/>
    </row>
    <row r="86" spans="1:10" ht="12">
      <c r="A86" s="102"/>
      <c r="B86" s="8" t="s">
        <v>16</v>
      </c>
      <c r="C86" s="9"/>
      <c r="D86" s="9"/>
      <c r="E86" s="9"/>
      <c r="F86" s="9"/>
      <c r="G86" s="10"/>
      <c r="H86" s="10"/>
      <c r="I86" s="11">
        <f>SUM(C86*6,D86*0,H86*15)</f>
        <v>0</v>
      </c>
      <c r="J86" s="12"/>
    </row>
    <row r="87" spans="1:10" ht="12">
      <c r="A87" s="102"/>
      <c r="B87" s="8">
        <v>920</v>
      </c>
      <c r="C87" s="9">
        <v>159</v>
      </c>
      <c r="D87" s="9">
        <v>10</v>
      </c>
      <c r="E87" s="9"/>
      <c r="F87" s="9"/>
      <c r="G87" s="10"/>
      <c r="H87" s="10"/>
      <c r="I87" s="11">
        <f>SUM(C87*6,D87*0,H87*15)</f>
        <v>954</v>
      </c>
      <c r="J87" s="12"/>
    </row>
    <row r="88" spans="1:10" ht="12">
      <c r="A88" s="102"/>
      <c r="B88" s="8" t="s">
        <v>17</v>
      </c>
      <c r="C88" s="9">
        <v>61</v>
      </c>
      <c r="D88" s="9">
        <v>44</v>
      </c>
      <c r="E88" s="9"/>
      <c r="F88" s="9"/>
      <c r="G88" s="10"/>
      <c r="H88" s="10"/>
      <c r="I88" s="11">
        <f>SUM(C88*6,D88*0,H88*15)</f>
        <v>366</v>
      </c>
      <c r="J88" s="12"/>
    </row>
    <row r="89" spans="1:10" ht="12">
      <c r="A89" s="102"/>
      <c r="B89" s="18" t="s">
        <v>20</v>
      </c>
      <c r="C89" s="19">
        <f aca="true" t="shared" si="12" ref="C89:H89">SUM(C84:C88)</f>
        <v>552</v>
      </c>
      <c r="D89" s="19">
        <f t="shared" si="12"/>
        <v>189</v>
      </c>
      <c r="E89" s="19">
        <f t="shared" si="12"/>
        <v>0</v>
      </c>
      <c r="F89" s="19">
        <f t="shared" si="12"/>
        <v>0</v>
      </c>
      <c r="G89" s="19">
        <f t="shared" si="12"/>
        <v>0</v>
      </c>
      <c r="H89" s="19">
        <f t="shared" si="12"/>
        <v>0</v>
      </c>
      <c r="I89" s="19"/>
      <c r="J89" s="20">
        <f>SUM(I84:I88)</f>
        <v>3312</v>
      </c>
    </row>
    <row r="90" spans="1:10" ht="12">
      <c r="A90" s="102">
        <v>41774</v>
      </c>
      <c r="B90" s="8" t="s">
        <v>14</v>
      </c>
      <c r="C90" s="9">
        <v>140</v>
      </c>
      <c r="D90" s="9">
        <v>35</v>
      </c>
      <c r="E90" s="9"/>
      <c r="F90" s="9"/>
      <c r="G90" s="10"/>
      <c r="H90" s="10"/>
      <c r="I90" s="11">
        <f>SUM(C90*6,D90*0,H90*15)</f>
        <v>840</v>
      </c>
      <c r="J90" s="12"/>
    </row>
    <row r="91" spans="1:10" ht="12">
      <c r="A91" s="102"/>
      <c r="B91" s="8" t="s">
        <v>15</v>
      </c>
      <c r="C91" s="9">
        <v>140</v>
      </c>
      <c r="D91" s="9">
        <v>69</v>
      </c>
      <c r="E91" s="9"/>
      <c r="F91" s="9"/>
      <c r="G91" s="10"/>
      <c r="H91" s="10"/>
      <c r="I91" s="11">
        <f>SUM(C91*6,D91*0,H91*15)</f>
        <v>840</v>
      </c>
      <c r="J91" s="12"/>
    </row>
    <row r="92" spans="1:10" ht="12">
      <c r="A92" s="102"/>
      <c r="B92" s="8" t="s">
        <v>16</v>
      </c>
      <c r="C92" s="9">
        <v>66</v>
      </c>
      <c r="D92" s="9">
        <v>18</v>
      </c>
      <c r="E92" s="9"/>
      <c r="F92" s="9"/>
      <c r="G92" s="10"/>
      <c r="H92" s="10"/>
      <c r="I92" s="11">
        <f>SUM(C92*6,D92*0,H92*15)</f>
        <v>396</v>
      </c>
      <c r="J92" s="12"/>
    </row>
    <row r="93" spans="1:10" ht="12">
      <c r="A93" s="102"/>
      <c r="B93" s="8">
        <v>920</v>
      </c>
      <c r="C93" s="9">
        <v>474</v>
      </c>
      <c r="D93" s="9">
        <v>18</v>
      </c>
      <c r="E93" s="9"/>
      <c r="F93" s="9"/>
      <c r="G93" s="10"/>
      <c r="H93" s="10"/>
      <c r="I93" s="11">
        <f>SUM(C93*6,D93*0,H93*15)</f>
        <v>2844</v>
      </c>
      <c r="J93" s="12"/>
    </row>
    <row r="94" spans="1:10" ht="12">
      <c r="A94" s="102"/>
      <c r="B94" s="8" t="s">
        <v>17</v>
      </c>
      <c r="C94" s="9">
        <v>79</v>
      </c>
      <c r="D94" s="9">
        <v>36</v>
      </c>
      <c r="E94" s="9"/>
      <c r="F94" s="9"/>
      <c r="G94" s="10"/>
      <c r="H94" s="10"/>
      <c r="I94" s="11">
        <f>SUM(C94*6,D94*0,H94*15)</f>
        <v>474</v>
      </c>
      <c r="J94" s="12"/>
    </row>
    <row r="95" spans="1:10" ht="12">
      <c r="A95" s="102"/>
      <c r="B95" s="18" t="s">
        <v>20</v>
      </c>
      <c r="C95" s="19">
        <f aca="true" t="shared" si="13" ref="C95:H95">SUM(C90:C94)</f>
        <v>899</v>
      </c>
      <c r="D95" s="19">
        <f t="shared" si="13"/>
        <v>176</v>
      </c>
      <c r="E95" s="19">
        <f t="shared" si="13"/>
        <v>0</v>
      </c>
      <c r="F95" s="19">
        <f t="shared" si="13"/>
        <v>0</v>
      </c>
      <c r="G95" s="19">
        <f t="shared" si="13"/>
        <v>0</v>
      </c>
      <c r="H95" s="19">
        <f t="shared" si="13"/>
        <v>0</v>
      </c>
      <c r="I95" s="19"/>
      <c r="J95" s="20">
        <f>SUM(I90:I94)</f>
        <v>5394</v>
      </c>
    </row>
    <row r="96" spans="1:10" ht="12">
      <c r="A96" s="102">
        <v>41775</v>
      </c>
      <c r="B96" s="8" t="s">
        <v>14</v>
      </c>
      <c r="C96" s="9">
        <v>133</v>
      </c>
      <c r="D96" s="9">
        <v>34</v>
      </c>
      <c r="E96" s="9"/>
      <c r="F96" s="9"/>
      <c r="G96" s="10"/>
      <c r="H96" s="10"/>
      <c r="I96" s="11">
        <f>SUM(C96*6,D96*0,H96*15)</f>
        <v>798</v>
      </c>
      <c r="J96" s="12"/>
    </row>
    <row r="97" spans="1:10" ht="12">
      <c r="A97" s="102"/>
      <c r="B97" s="8" t="s">
        <v>15</v>
      </c>
      <c r="C97" s="9">
        <v>269</v>
      </c>
      <c r="D97" s="9">
        <v>54</v>
      </c>
      <c r="E97" s="9"/>
      <c r="F97" s="9"/>
      <c r="G97" s="10"/>
      <c r="H97" s="10"/>
      <c r="I97" s="11">
        <f>SUM(C97*6,D97*0,H97*15)</f>
        <v>1614</v>
      </c>
      <c r="J97" s="12"/>
    </row>
    <row r="98" spans="1:10" ht="12">
      <c r="A98" s="102"/>
      <c r="B98" s="8" t="s">
        <v>16</v>
      </c>
      <c r="C98" s="9">
        <v>89</v>
      </c>
      <c r="D98" s="9">
        <v>49</v>
      </c>
      <c r="E98" s="9"/>
      <c r="F98" s="9"/>
      <c r="G98" s="10"/>
      <c r="H98" s="10"/>
      <c r="I98" s="11">
        <f>SUM(C98*6,D98*0,H98*15)</f>
        <v>534</v>
      </c>
      <c r="J98" s="12"/>
    </row>
    <row r="99" spans="1:10" ht="12">
      <c r="A99" s="102"/>
      <c r="B99" s="8">
        <v>920</v>
      </c>
      <c r="C99" s="9">
        <v>325</v>
      </c>
      <c r="D99" s="9">
        <v>20</v>
      </c>
      <c r="E99" s="9"/>
      <c r="F99" s="9"/>
      <c r="G99" s="10"/>
      <c r="H99" s="10"/>
      <c r="I99" s="11">
        <f>SUM(C99*6,D99*0,H99*15)</f>
        <v>1950</v>
      </c>
      <c r="J99" s="12"/>
    </row>
    <row r="100" spans="1:10" ht="12">
      <c r="A100" s="102"/>
      <c r="B100" s="8" t="s">
        <v>17</v>
      </c>
      <c r="C100" s="9">
        <v>127</v>
      </c>
      <c r="D100" s="9">
        <v>64</v>
      </c>
      <c r="E100" s="9"/>
      <c r="F100" s="9"/>
      <c r="G100" s="10"/>
      <c r="H100" s="10"/>
      <c r="I100" s="11">
        <f>SUM(C100*6,D100*0,H100*15)</f>
        <v>762</v>
      </c>
      <c r="J100" s="12"/>
    </row>
    <row r="101" spans="1:10" ht="12">
      <c r="A101" s="102"/>
      <c r="B101" s="18" t="s">
        <v>20</v>
      </c>
      <c r="C101" s="19">
        <f aca="true" t="shared" si="14" ref="C101:H101">SUM(C96:C100)</f>
        <v>943</v>
      </c>
      <c r="D101" s="19">
        <f t="shared" si="14"/>
        <v>221</v>
      </c>
      <c r="E101" s="19">
        <f t="shared" si="14"/>
        <v>0</v>
      </c>
      <c r="F101" s="19">
        <f t="shared" si="14"/>
        <v>0</v>
      </c>
      <c r="G101" s="19">
        <f t="shared" si="14"/>
        <v>0</v>
      </c>
      <c r="H101" s="19">
        <f t="shared" si="14"/>
        <v>0</v>
      </c>
      <c r="I101" s="19"/>
      <c r="J101" s="20">
        <f>SUM(I96:I100)</f>
        <v>5658</v>
      </c>
    </row>
    <row r="102" spans="1:10" ht="12">
      <c r="A102" s="102">
        <v>41776</v>
      </c>
      <c r="B102" s="8" t="s">
        <v>14</v>
      </c>
      <c r="C102" s="9">
        <v>705</v>
      </c>
      <c r="D102" s="9">
        <v>132</v>
      </c>
      <c r="E102" s="9"/>
      <c r="F102" s="9"/>
      <c r="G102" s="10"/>
      <c r="H102" s="10"/>
      <c r="I102" s="11">
        <f>SUM(C102*6,D102*0,H102*15)</f>
        <v>4230</v>
      </c>
      <c r="J102" s="12"/>
    </row>
    <row r="103" spans="1:10" ht="12">
      <c r="A103" s="102"/>
      <c r="B103" s="8" t="s">
        <v>15</v>
      </c>
      <c r="C103" s="9">
        <v>806</v>
      </c>
      <c r="D103" s="9">
        <v>120</v>
      </c>
      <c r="E103" s="9"/>
      <c r="F103" s="9"/>
      <c r="G103" s="10"/>
      <c r="H103" s="10"/>
      <c r="I103" s="11">
        <f>SUM(C103*6,D103*0,H103*15)</f>
        <v>4836</v>
      </c>
      <c r="J103" s="12"/>
    </row>
    <row r="104" spans="1:10" ht="12">
      <c r="A104" s="102"/>
      <c r="B104" s="8" t="s">
        <v>16</v>
      </c>
      <c r="C104" s="9">
        <v>443</v>
      </c>
      <c r="D104" s="9">
        <v>72</v>
      </c>
      <c r="E104" s="9"/>
      <c r="F104" s="9"/>
      <c r="G104" s="10"/>
      <c r="H104" s="10"/>
      <c r="I104" s="11">
        <f>SUM(C104*6,D104*0,H104*15)</f>
        <v>2658</v>
      </c>
      <c r="J104" s="12"/>
    </row>
    <row r="105" spans="1:10" ht="12">
      <c r="A105" s="102"/>
      <c r="B105" s="8">
        <v>920</v>
      </c>
      <c r="C105" s="9">
        <v>758</v>
      </c>
      <c r="D105" s="9">
        <v>72</v>
      </c>
      <c r="E105" s="9"/>
      <c r="F105" s="9"/>
      <c r="G105" s="10"/>
      <c r="H105" s="10"/>
      <c r="I105" s="11">
        <f>SUM(C105*6,D105*0,H105*15)</f>
        <v>4548</v>
      </c>
      <c r="J105" s="12"/>
    </row>
    <row r="106" spans="1:10" ht="12">
      <c r="A106" s="102"/>
      <c r="B106" s="8" t="s">
        <v>17</v>
      </c>
      <c r="C106" s="9">
        <v>317</v>
      </c>
      <c r="D106" s="9">
        <v>83</v>
      </c>
      <c r="E106" s="9"/>
      <c r="F106" s="9"/>
      <c r="G106" s="10"/>
      <c r="H106" s="10"/>
      <c r="I106" s="11">
        <f>SUM(C106*6,D106*0,H106*15)</f>
        <v>1902</v>
      </c>
      <c r="J106" s="12"/>
    </row>
    <row r="107" spans="1:10" ht="12">
      <c r="A107" s="102"/>
      <c r="B107" s="18" t="s">
        <v>20</v>
      </c>
      <c r="C107" s="19">
        <f aca="true" t="shared" si="15" ref="C107:H107">SUM(C102:C106)</f>
        <v>3029</v>
      </c>
      <c r="D107" s="19">
        <f t="shared" si="15"/>
        <v>479</v>
      </c>
      <c r="E107" s="19">
        <f t="shared" si="15"/>
        <v>0</v>
      </c>
      <c r="F107" s="19">
        <f t="shared" si="15"/>
        <v>0</v>
      </c>
      <c r="G107" s="19">
        <f t="shared" si="15"/>
        <v>0</v>
      </c>
      <c r="H107" s="19">
        <f t="shared" si="15"/>
        <v>0</v>
      </c>
      <c r="I107" s="19"/>
      <c r="J107" s="20">
        <f>SUM(I102:I106)</f>
        <v>18174</v>
      </c>
    </row>
    <row r="108" spans="1:10" ht="12">
      <c r="A108" s="102">
        <v>41777</v>
      </c>
      <c r="B108" s="8" t="s">
        <v>14</v>
      </c>
      <c r="C108" s="9">
        <v>677</v>
      </c>
      <c r="D108" s="9">
        <v>46</v>
      </c>
      <c r="E108" s="9"/>
      <c r="F108" s="9"/>
      <c r="G108" s="10"/>
      <c r="H108" s="10"/>
      <c r="I108" s="11">
        <f>SUM(C108*6,D108*0,H108*15)</f>
        <v>4062</v>
      </c>
      <c r="J108" s="12"/>
    </row>
    <row r="109" spans="1:10" ht="12">
      <c r="A109" s="102"/>
      <c r="B109" s="8" t="s">
        <v>15</v>
      </c>
      <c r="C109" s="9">
        <v>995</v>
      </c>
      <c r="D109" s="9">
        <v>63</v>
      </c>
      <c r="E109" s="9"/>
      <c r="F109" s="9"/>
      <c r="G109" s="10"/>
      <c r="H109" s="10"/>
      <c r="I109" s="11">
        <f>SUM(C109*6,D109*0,H109*15)</f>
        <v>5970</v>
      </c>
      <c r="J109" s="12"/>
    </row>
    <row r="110" spans="1:10" ht="12">
      <c r="A110" s="102"/>
      <c r="B110" s="8" t="s">
        <v>16</v>
      </c>
      <c r="C110" s="9">
        <v>710</v>
      </c>
      <c r="D110" s="9">
        <v>120</v>
      </c>
      <c r="E110" s="9"/>
      <c r="F110" s="9"/>
      <c r="G110" s="10"/>
      <c r="H110" s="10"/>
      <c r="I110" s="11">
        <f>SUM(C110*6,D110*0,H110*15)</f>
        <v>4260</v>
      </c>
      <c r="J110" s="12"/>
    </row>
    <row r="111" spans="1:10" ht="12">
      <c r="A111" s="102"/>
      <c r="B111" s="8">
        <v>920</v>
      </c>
      <c r="C111" s="9">
        <v>829</v>
      </c>
      <c r="D111" s="9">
        <v>57</v>
      </c>
      <c r="E111" s="9"/>
      <c r="F111" s="9"/>
      <c r="G111" s="10"/>
      <c r="H111" s="10"/>
      <c r="I111" s="11">
        <f>SUM(C111*6,D111*0,H111*15)</f>
        <v>4974</v>
      </c>
      <c r="J111" s="12"/>
    </row>
    <row r="112" spans="1:10" ht="12">
      <c r="A112" s="102"/>
      <c r="B112" s="8" t="s">
        <v>17</v>
      </c>
      <c r="C112" s="9">
        <v>406</v>
      </c>
      <c r="D112" s="9">
        <v>60</v>
      </c>
      <c r="E112" s="9"/>
      <c r="F112" s="9"/>
      <c r="G112" s="10"/>
      <c r="H112" s="10"/>
      <c r="I112" s="11">
        <f>SUM(C112*6,D112*0,H112*15)</f>
        <v>2436</v>
      </c>
      <c r="J112" s="12"/>
    </row>
    <row r="113" spans="1:10" ht="12">
      <c r="A113" s="102"/>
      <c r="B113" s="18" t="s">
        <v>20</v>
      </c>
      <c r="C113" s="19">
        <f aca="true" t="shared" si="16" ref="C113:H113">SUM(C108:C112)</f>
        <v>3617</v>
      </c>
      <c r="D113" s="19">
        <f t="shared" si="16"/>
        <v>346</v>
      </c>
      <c r="E113" s="19">
        <f t="shared" si="16"/>
        <v>0</v>
      </c>
      <c r="F113" s="19">
        <f t="shared" si="16"/>
        <v>0</v>
      </c>
      <c r="G113" s="19">
        <f t="shared" si="16"/>
        <v>0</v>
      </c>
      <c r="H113" s="19">
        <f t="shared" si="16"/>
        <v>0</v>
      </c>
      <c r="I113" s="19"/>
      <c r="J113" s="20">
        <f>SUM(I108:I112)</f>
        <v>21702</v>
      </c>
    </row>
    <row r="114" spans="1:10" ht="12">
      <c r="A114" s="103" t="s">
        <v>22</v>
      </c>
      <c r="B114" s="103">
        <v>920</v>
      </c>
      <c r="C114" s="21">
        <f>SUM(C113,C107,C101,C95,C89,C83,C77)</f>
        <v>10150</v>
      </c>
      <c r="D114" s="21">
        <f>SUM(D113,D107,D101,D95,D89,D83,D77)</f>
        <v>1769</v>
      </c>
      <c r="E114" s="21">
        <f aca="true" t="shared" si="17" ref="E114:J114">SUM(E113,E107,E101,E95,E89,E83,E77)</f>
        <v>0</v>
      </c>
      <c r="F114" s="21">
        <f t="shared" si="17"/>
        <v>0</v>
      </c>
      <c r="G114" s="21">
        <f t="shared" si="17"/>
        <v>0</v>
      </c>
      <c r="H114" s="21">
        <f t="shared" si="17"/>
        <v>0</v>
      </c>
      <c r="I114" s="21">
        <f t="shared" si="17"/>
        <v>0</v>
      </c>
      <c r="J114" s="21">
        <f t="shared" si="17"/>
        <v>60900</v>
      </c>
    </row>
    <row r="115" spans="1:10" ht="12">
      <c r="A115" s="102">
        <v>41778</v>
      </c>
      <c r="B115" s="8" t="s">
        <v>14</v>
      </c>
      <c r="C115" s="9">
        <v>154</v>
      </c>
      <c r="D115" s="9">
        <v>21</v>
      </c>
      <c r="E115" s="9"/>
      <c r="F115" s="9"/>
      <c r="G115" s="10"/>
      <c r="H115" s="10"/>
      <c r="I115" s="11">
        <f>SUM(C115*6,D115*0,H115*15)</f>
        <v>924</v>
      </c>
      <c r="J115" s="12"/>
    </row>
    <row r="116" spans="1:10" ht="12">
      <c r="A116" s="102"/>
      <c r="B116" s="8" t="s">
        <v>15</v>
      </c>
      <c r="C116" s="9">
        <v>115</v>
      </c>
      <c r="D116" s="9">
        <v>3</v>
      </c>
      <c r="E116" s="9"/>
      <c r="F116" s="9"/>
      <c r="G116" s="10"/>
      <c r="H116" s="10"/>
      <c r="I116" s="11">
        <f>SUM(C116*6,D116*0,H116*15)</f>
        <v>690</v>
      </c>
      <c r="J116" s="12"/>
    </row>
    <row r="117" spans="1:10" ht="12">
      <c r="A117" s="102"/>
      <c r="B117" s="8" t="s">
        <v>16</v>
      </c>
      <c r="C117" s="9">
        <v>81</v>
      </c>
      <c r="D117" s="9">
        <v>31</v>
      </c>
      <c r="E117" s="9"/>
      <c r="F117" s="9"/>
      <c r="G117" s="10"/>
      <c r="H117" s="10"/>
      <c r="I117" s="11">
        <f>SUM(C117*6,D117*0,H117*15)</f>
        <v>486</v>
      </c>
      <c r="J117" s="12"/>
    </row>
    <row r="118" spans="1:10" ht="12">
      <c r="A118" s="102"/>
      <c r="B118" s="8">
        <v>920</v>
      </c>
      <c r="C118" s="9">
        <v>221</v>
      </c>
      <c r="D118" s="9">
        <v>17</v>
      </c>
      <c r="E118" s="9"/>
      <c r="F118" s="9"/>
      <c r="G118" s="10"/>
      <c r="H118" s="10"/>
      <c r="I118" s="11">
        <f>SUM(C118*6,D118*0,H118*15)</f>
        <v>1326</v>
      </c>
      <c r="J118" s="12"/>
    </row>
    <row r="119" spans="1:10" ht="12">
      <c r="A119" s="102"/>
      <c r="B119" s="8" t="s">
        <v>17</v>
      </c>
      <c r="C119" s="9">
        <v>94</v>
      </c>
      <c r="D119" s="9">
        <v>17</v>
      </c>
      <c r="E119" s="9"/>
      <c r="F119" s="9"/>
      <c r="G119" s="10"/>
      <c r="H119" s="10"/>
      <c r="I119" s="11">
        <f>SUM(C119*6,D119*0,H119*15)</f>
        <v>564</v>
      </c>
      <c r="J119" s="12"/>
    </row>
    <row r="120" spans="1:10" ht="12">
      <c r="A120" s="102"/>
      <c r="B120" s="18" t="s">
        <v>20</v>
      </c>
      <c r="C120" s="19">
        <f aca="true" t="shared" si="18" ref="C120:H120">SUM(C115:C119)</f>
        <v>665</v>
      </c>
      <c r="D120" s="19">
        <f t="shared" si="18"/>
        <v>89</v>
      </c>
      <c r="E120" s="19">
        <f t="shared" si="18"/>
        <v>0</v>
      </c>
      <c r="F120" s="19">
        <f t="shared" si="18"/>
        <v>0</v>
      </c>
      <c r="G120" s="19">
        <f t="shared" si="18"/>
        <v>0</v>
      </c>
      <c r="H120" s="19">
        <f t="shared" si="18"/>
        <v>0</v>
      </c>
      <c r="I120" s="19"/>
      <c r="J120" s="20">
        <f>SUM(I115:I119)</f>
        <v>3990</v>
      </c>
    </row>
    <row r="121" spans="1:10" ht="12">
      <c r="A121" s="102">
        <v>41779</v>
      </c>
      <c r="B121" s="8" t="s">
        <v>14</v>
      </c>
      <c r="C121" s="9">
        <v>74</v>
      </c>
      <c r="D121" s="9">
        <v>28</v>
      </c>
      <c r="E121" s="9"/>
      <c r="F121" s="9"/>
      <c r="G121" s="10"/>
      <c r="H121" s="10"/>
      <c r="I121" s="11">
        <f>SUM(C121*6,D121*0,H121*15)</f>
        <v>444</v>
      </c>
      <c r="J121" s="12"/>
    </row>
    <row r="122" spans="1:10" ht="12">
      <c r="A122" s="102"/>
      <c r="B122" s="8" t="s">
        <v>15</v>
      </c>
      <c r="C122" s="9">
        <v>232</v>
      </c>
      <c r="D122" s="9">
        <v>35</v>
      </c>
      <c r="E122" s="9"/>
      <c r="F122" s="9"/>
      <c r="G122" s="10"/>
      <c r="H122" s="10"/>
      <c r="I122" s="11">
        <f>SUM(C122*6,D122*0,H122*15)</f>
        <v>1392</v>
      </c>
      <c r="J122" s="12"/>
    </row>
    <row r="123" spans="1:10" ht="12">
      <c r="A123" s="102"/>
      <c r="B123" s="8" t="s">
        <v>16</v>
      </c>
      <c r="C123" s="9">
        <v>113</v>
      </c>
      <c r="D123" s="9">
        <v>33</v>
      </c>
      <c r="E123" s="9"/>
      <c r="F123" s="9"/>
      <c r="G123" s="10"/>
      <c r="H123" s="10"/>
      <c r="I123" s="11">
        <f>SUM(C123*6,D123*0,H123*15)</f>
        <v>678</v>
      </c>
      <c r="J123" s="12"/>
    </row>
    <row r="124" spans="1:10" ht="12">
      <c r="A124" s="102"/>
      <c r="B124" s="8">
        <v>920</v>
      </c>
      <c r="C124" s="9">
        <v>223</v>
      </c>
      <c r="D124" s="9">
        <v>15</v>
      </c>
      <c r="E124" s="9"/>
      <c r="F124" s="9"/>
      <c r="G124" s="10"/>
      <c r="H124" s="10"/>
      <c r="I124" s="11">
        <f>SUM(C124*6,D124*0,H124*15)</f>
        <v>1338</v>
      </c>
      <c r="J124" s="12"/>
    </row>
    <row r="125" spans="1:10" ht="12">
      <c r="A125" s="102"/>
      <c r="B125" s="8" t="s">
        <v>17</v>
      </c>
      <c r="C125" s="9">
        <v>66</v>
      </c>
      <c r="D125" s="9">
        <v>40</v>
      </c>
      <c r="E125" s="9"/>
      <c r="F125" s="9"/>
      <c r="G125" s="10"/>
      <c r="H125" s="10"/>
      <c r="I125" s="11">
        <f>SUM(C125*6,D125*0,H125*15)</f>
        <v>396</v>
      </c>
      <c r="J125" s="12"/>
    </row>
    <row r="126" spans="1:10" ht="12">
      <c r="A126" s="102"/>
      <c r="B126" s="18" t="s">
        <v>20</v>
      </c>
      <c r="C126" s="19">
        <f aca="true" t="shared" si="19" ref="C126:H126">SUM(C121:C125)</f>
        <v>708</v>
      </c>
      <c r="D126" s="19">
        <f t="shared" si="19"/>
        <v>151</v>
      </c>
      <c r="E126" s="19">
        <f t="shared" si="19"/>
        <v>0</v>
      </c>
      <c r="F126" s="19">
        <f t="shared" si="19"/>
        <v>0</v>
      </c>
      <c r="G126" s="19">
        <f t="shared" si="19"/>
        <v>0</v>
      </c>
      <c r="H126" s="19">
        <f t="shared" si="19"/>
        <v>0</v>
      </c>
      <c r="I126" s="19"/>
      <c r="J126" s="20">
        <f>SUM(I121:I125)</f>
        <v>4248</v>
      </c>
    </row>
    <row r="127" spans="1:10" ht="12">
      <c r="A127" s="102">
        <v>41780</v>
      </c>
      <c r="B127" s="8" t="s">
        <v>14</v>
      </c>
      <c r="C127" s="9">
        <v>145</v>
      </c>
      <c r="D127" s="9">
        <v>35</v>
      </c>
      <c r="E127" s="9"/>
      <c r="F127" s="9"/>
      <c r="G127" s="10"/>
      <c r="H127" s="10"/>
      <c r="I127" s="11">
        <f>SUM(C127*6,D127*0,H127*15)</f>
        <v>870</v>
      </c>
      <c r="J127" s="12"/>
    </row>
    <row r="128" spans="1:10" ht="12">
      <c r="A128" s="102"/>
      <c r="B128" s="8" t="s">
        <v>15</v>
      </c>
      <c r="C128" s="9">
        <v>202</v>
      </c>
      <c r="D128" s="9">
        <v>88</v>
      </c>
      <c r="E128" s="9"/>
      <c r="F128" s="9"/>
      <c r="G128" s="10"/>
      <c r="H128" s="10"/>
      <c r="I128" s="11">
        <f>SUM(C128*6,D128*0,H128*15)</f>
        <v>1212</v>
      </c>
      <c r="J128" s="12"/>
    </row>
    <row r="129" spans="1:10" ht="12">
      <c r="A129" s="102"/>
      <c r="B129" s="8" t="s">
        <v>16</v>
      </c>
      <c r="C129" s="9">
        <v>73</v>
      </c>
      <c r="D129" s="9">
        <v>51</v>
      </c>
      <c r="E129" s="9"/>
      <c r="F129" s="9"/>
      <c r="G129" s="10"/>
      <c r="H129" s="10"/>
      <c r="I129" s="11">
        <f>SUM(C129*6,D129*0,H129*15)</f>
        <v>438</v>
      </c>
      <c r="J129" s="12"/>
    </row>
    <row r="130" spans="1:10" ht="12">
      <c r="A130" s="102"/>
      <c r="B130" s="8">
        <v>920</v>
      </c>
      <c r="C130" s="9">
        <v>188</v>
      </c>
      <c r="D130" s="9">
        <v>24</v>
      </c>
      <c r="E130" s="9"/>
      <c r="F130" s="9"/>
      <c r="G130" s="10"/>
      <c r="H130" s="10"/>
      <c r="I130" s="11">
        <f>SUM(C130*6,D130*0,H130*15)</f>
        <v>1128</v>
      </c>
      <c r="J130" s="12"/>
    </row>
    <row r="131" spans="1:10" ht="12">
      <c r="A131" s="102"/>
      <c r="B131" s="8" t="s">
        <v>17</v>
      </c>
      <c r="C131" s="9">
        <v>55</v>
      </c>
      <c r="D131" s="9">
        <v>61</v>
      </c>
      <c r="E131" s="9"/>
      <c r="F131" s="9"/>
      <c r="G131" s="10"/>
      <c r="H131" s="10"/>
      <c r="I131" s="11">
        <f>SUM(C131*6,D131*0,H131*15)</f>
        <v>330</v>
      </c>
      <c r="J131" s="12"/>
    </row>
    <row r="132" spans="1:10" ht="12">
      <c r="A132" s="102"/>
      <c r="B132" s="18" t="s">
        <v>20</v>
      </c>
      <c r="C132" s="19">
        <f aca="true" t="shared" si="20" ref="C132:H132">SUM(C127:C131)</f>
        <v>663</v>
      </c>
      <c r="D132" s="19">
        <f t="shared" si="20"/>
        <v>259</v>
      </c>
      <c r="E132" s="19">
        <f t="shared" si="20"/>
        <v>0</v>
      </c>
      <c r="F132" s="19">
        <f t="shared" si="20"/>
        <v>0</v>
      </c>
      <c r="G132" s="19">
        <f t="shared" si="20"/>
        <v>0</v>
      </c>
      <c r="H132" s="19">
        <f t="shared" si="20"/>
        <v>0</v>
      </c>
      <c r="I132" s="19"/>
      <c r="J132" s="20">
        <f>SUM(I127:I131)</f>
        <v>3978</v>
      </c>
    </row>
    <row r="133" spans="1:10" ht="12">
      <c r="A133" s="102">
        <v>41781</v>
      </c>
      <c r="B133" s="8" t="s">
        <v>14</v>
      </c>
      <c r="C133" s="9">
        <v>156</v>
      </c>
      <c r="D133" s="9">
        <v>42</v>
      </c>
      <c r="E133" s="9"/>
      <c r="F133" s="9"/>
      <c r="G133" s="10"/>
      <c r="H133" s="10"/>
      <c r="I133" s="11">
        <f>SUM(C133*6,D133*0,H133*15)</f>
        <v>936</v>
      </c>
      <c r="J133" s="12"/>
    </row>
    <row r="134" spans="1:10" ht="12">
      <c r="A134" s="102"/>
      <c r="B134" s="8" t="s">
        <v>15</v>
      </c>
      <c r="C134" s="9"/>
      <c r="D134" s="9"/>
      <c r="E134" s="9"/>
      <c r="F134" s="9"/>
      <c r="G134" s="10"/>
      <c r="H134" s="10"/>
      <c r="I134" s="11">
        <f>SUM(C134*6,D134*0,H134*15)</f>
        <v>0</v>
      </c>
      <c r="J134" s="12"/>
    </row>
    <row r="135" spans="1:10" ht="12">
      <c r="A135" s="102"/>
      <c r="B135" s="8" t="s">
        <v>16</v>
      </c>
      <c r="C135" s="9">
        <v>168</v>
      </c>
      <c r="D135" s="9">
        <v>21</v>
      </c>
      <c r="E135" s="9"/>
      <c r="F135" s="9"/>
      <c r="G135" s="10"/>
      <c r="H135" s="10"/>
      <c r="I135" s="11">
        <f>SUM(C135*6,D135*0,H135*15)</f>
        <v>1008</v>
      </c>
      <c r="J135" s="12"/>
    </row>
    <row r="136" spans="1:10" ht="12">
      <c r="A136" s="102"/>
      <c r="B136" s="8">
        <v>920</v>
      </c>
      <c r="C136" s="9">
        <v>189</v>
      </c>
      <c r="D136" s="9">
        <v>10</v>
      </c>
      <c r="E136" s="9"/>
      <c r="F136" s="9"/>
      <c r="G136" s="10"/>
      <c r="H136" s="10"/>
      <c r="I136" s="11">
        <f>SUM(C136*6,D136*0,H136*15)</f>
        <v>1134</v>
      </c>
      <c r="J136" s="12"/>
    </row>
    <row r="137" spans="1:10" ht="12">
      <c r="A137" s="102"/>
      <c r="B137" s="8" t="s">
        <v>17</v>
      </c>
      <c r="C137" s="9">
        <v>49</v>
      </c>
      <c r="D137" s="9">
        <v>30</v>
      </c>
      <c r="E137" s="9"/>
      <c r="F137" s="9"/>
      <c r="G137" s="10"/>
      <c r="H137" s="10"/>
      <c r="I137" s="11">
        <f>SUM(C137*6,D137*0,H137*15)</f>
        <v>294</v>
      </c>
      <c r="J137" s="12"/>
    </row>
    <row r="138" spans="1:10" ht="12">
      <c r="A138" s="102"/>
      <c r="B138" s="18" t="s">
        <v>20</v>
      </c>
      <c r="C138" s="19">
        <f aca="true" t="shared" si="21" ref="C138:H138">SUM(C133:C137)</f>
        <v>562</v>
      </c>
      <c r="D138" s="19">
        <f t="shared" si="21"/>
        <v>103</v>
      </c>
      <c r="E138" s="19">
        <f t="shared" si="21"/>
        <v>0</v>
      </c>
      <c r="F138" s="19">
        <f t="shared" si="21"/>
        <v>0</v>
      </c>
      <c r="G138" s="19">
        <f t="shared" si="21"/>
        <v>0</v>
      </c>
      <c r="H138" s="19">
        <f t="shared" si="21"/>
        <v>0</v>
      </c>
      <c r="I138" s="19"/>
      <c r="J138" s="20">
        <f>SUM(I133:I137)</f>
        <v>3372</v>
      </c>
    </row>
    <row r="139" spans="1:10" ht="12">
      <c r="A139" s="102">
        <v>2305</v>
      </c>
      <c r="B139" s="8" t="s">
        <v>14</v>
      </c>
      <c r="C139" s="9">
        <v>565</v>
      </c>
      <c r="D139" s="9">
        <v>47</v>
      </c>
      <c r="E139" s="9"/>
      <c r="F139" s="9"/>
      <c r="G139" s="10"/>
      <c r="H139" s="10"/>
      <c r="I139" s="11">
        <f>SUM(C139*6,D139*0,H139*15)</f>
        <v>3390</v>
      </c>
      <c r="J139" s="12"/>
    </row>
    <row r="140" spans="1:10" ht="12">
      <c r="A140" s="102"/>
      <c r="B140" s="8" t="s">
        <v>15</v>
      </c>
      <c r="C140" s="9"/>
      <c r="D140" s="9"/>
      <c r="E140" s="9"/>
      <c r="F140" s="9"/>
      <c r="G140" s="10"/>
      <c r="H140" s="10"/>
      <c r="I140" s="11">
        <f>SUM(C140*6,D140*0,H140*15)</f>
        <v>0</v>
      </c>
      <c r="J140" s="12"/>
    </row>
    <row r="141" spans="1:10" ht="12">
      <c r="A141" s="102"/>
      <c r="B141" s="8" t="s">
        <v>16</v>
      </c>
      <c r="C141" s="9">
        <v>241</v>
      </c>
      <c r="D141" s="9">
        <v>49</v>
      </c>
      <c r="E141" s="9"/>
      <c r="F141" s="9"/>
      <c r="G141" s="10"/>
      <c r="H141" s="10"/>
      <c r="I141" s="11">
        <f>SUM(C141*6,D141*0,H141*15)</f>
        <v>1446</v>
      </c>
      <c r="J141" s="12"/>
    </row>
    <row r="142" spans="1:10" ht="12">
      <c r="A142" s="102"/>
      <c r="B142" s="8">
        <v>920</v>
      </c>
      <c r="C142" s="9">
        <v>272</v>
      </c>
      <c r="D142" s="9">
        <v>20</v>
      </c>
      <c r="E142" s="9"/>
      <c r="F142" s="9"/>
      <c r="G142" s="10"/>
      <c r="H142" s="10"/>
      <c r="I142" s="11">
        <f>SUM(C142*6,D142*0,H142*15)</f>
        <v>1632</v>
      </c>
      <c r="J142" s="12"/>
    </row>
    <row r="143" spans="1:10" ht="12">
      <c r="A143" s="102"/>
      <c r="B143" s="8" t="s">
        <v>17</v>
      </c>
      <c r="C143" s="9">
        <v>75</v>
      </c>
      <c r="D143" s="9">
        <v>41</v>
      </c>
      <c r="E143" s="9"/>
      <c r="F143" s="9"/>
      <c r="G143" s="10"/>
      <c r="H143" s="10"/>
      <c r="I143" s="11">
        <f>SUM(C143*6,D143*0,H143*15)</f>
        <v>450</v>
      </c>
      <c r="J143" s="12"/>
    </row>
    <row r="144" spans="1:10" ht="12">
      <c r="A144" s="102"/>
      <c r="B144" s="18" t="s">
        <v>20</v>
      </c>
      <c r="C144" s="19">
        <f aca="true" t="shared" si="22" ref="C144:H144">SUM(C139:C143)</f>
        <v>1153</v>
      </c>
      <c r="D144" s="19">
        <f t="shared" si="22"/>
        <v>157</v>
      </c>
      <c r="E144" s="19">
        <f t="shared" si="22"/>
        <v>0</v>
      </c>
      <c r="F144" s="19">
        <f t="shared" si="22"/>
        <v>0</v>
      </c>
      <c r="G144" s="19">
        <f t="shared" si="22"/>
        <v>0</v>
      </c>
      <c r="H144" s="19">
        <f t="shared" si="22"/>
        <v>0</v>
      </c>
      <c r="I144" s="19"/>
      <c r="J144" s="20">
        <f>SUM(I139:I143)</f>
        <v>6918</v>
      </c>
    </row>
    <row r="145" spans="1:10" ht="12">
      <c r="A145" s="102">
        <v>41783</v>
      </c>
      <c r="B145" s="8" t="s">
        <v>14</v>
      </c>
      <c r="C145" s="9">
        <v>110</v>
      </c>
      <c r="D145" s="9">
        <v>34</v>
      </c>
      <c r="E145" s="9"/>
      <c r="F145" s="9"/>
      <c r="G145" s="10"/>
      <c r="H145" s="10"/>
      <c r="I145" s="11">
        <f>SUM(C145*6,D145*0,H145*15)</f>
        <v>660</v>
      </c>
      <c r="J145" s="12"/>
    </row>
    <row r="146" spans="1:10" ht="12">
      <c r="A146" s="102"/>
      <c r="B146" s="8" t="s">
        <v>15</v>
      </c>
      <c r="C146" s="9">
        <v>185</v>
      </c>
      <c r="D146" s="9">
        <v>13</v>
      </c>
      <c r="E146" s="9"/>
      <c r="F146" s="9"/>
      <c r="G146" s="10"/>
      <c r="H146" s="10"/>
      <c r="I146" s="11">
        <f>SUM(C146*6,D146*0,H146*15)</f>
        <v>1110</v>
      </c>
      <c r="J146" s="12"/>
    </row>
    <row r="147" spans="1:10" ht="12">
      <c r="A147" s="102"/>
      <c r="B147" s="8" t="s">
        <v>16</v>
      </c>
      <c r="C147" s="9">
        <v>174</v>
      </c>
      <c r="D147" s="9">
        <v>13</v>
      </c>
      <c r="E147" s="9"/>
      <c r="F147" s="9"/>
      <c r="G147" s="10"/>
      <c r="H147" s="10"/>
      <c r="I147" s="11">
        <f>SUM(C147*6,D147*0,H147*15)</f>
        <v>1044</v>
      </c>
      <c r="J147" s="12"/>
    </row>
    <row r="148" spans="1:10" ht="12">
      <c r="A148" s="102"/>
      <c r="B148" s="8">
        <v>920</v>
      </c>
      <c r="C148" s="9">
        <v>198</v>
      </c>
      <c r="D148" s="9">
        <v>5</v>
      </c>
      <c r="E148" s="9"/>
      <c r="F148" s="9"/>
      <c r="G148" s="10"/>
      <c r="H148" s="10"/>
      <c r="I148" s="11">
        <f>SUM(C148*6,D148*0,H148*15)</f>
        <v>1188</v>
      </c>
      <c r="J148" s="12"/>
    </row>
    <row r="149" spans="1:10" ht="12">
      <c r="A149" s="102"/>
      <c r="B149" s="8" t="s">
        <v>17</v>
      </c>
      <c r="C149" s="9">
        <v>69</v>
      </c>
      <c r="D149" s="9">
        <v>4</v>
      </c>
      <c r="E149" s="9"/>
      <c r="F149" s="9"/>
      <c r="G149" s="10"/>
      <c r="H149" s="10"/>
      <c r="I149" s="11">
        <f>SUM(C149*6,D149*0,H149*15)</f>
        <v>414</v>
      </c>
      <c r="J149" s="12"/>
    </row>
    <row r="150" spans="1:10" ht="12">
      <c r="A150" s="102"/>
      <c r="B150" s="18" t="s">
        <v>20</v>
      </c>
      <c r="C150" s="19">
        <f aca="true" t="shared" si="23" ref="C150:H150">SUM(C145:C149)</f>
        <v>736</v>
      </c>
      <c r="D150" s="19">
        <f t="shared" si="23"/>
        <v>69</v>
      </c>
      <c r="E150" s="19">
        <f t="shared" si="23"/>
        <v>0</v>
      </c>
      <c r="F150" s="19">
        <f t="shared" si="23"/>
        <v>0</v>
      </c>
      <c r="G150" s="19">
        <f t="shared" si="23"/>
        <v>0</v>
      </c>
      <c r="H150" s="19">
        <f t="shared" si="23"/>
        <v>0</v>
      </c>
      <c r="I150" s="19"/>
      <c r="J150" s="20">
        <f>SUM(I145:I149)</f>
        <v>4416</v>
      </c>
    </row>
    <row r="151" spans="1:10" ht="12">
      <c r="A151" s="102">
        <v>41784</v>
      </c>
      <c r="B151" s="8" t="s">
        <v>14</v>
      </c>
      <c r="C151" s="9">
        <v>312</v>
      </c>
      <c r="D151" s="9">
        <v>47</v>
      </c>
      <c r="E151" s="9"/>
      <c r="F151" s="9"/>
      <c r="G151" s="10"/>
      <c r="H151" s="10"/>
      <c r="I151" s="11">
        <f>SUM(C151*6,D151*0,H151*15)</f>
        <v>1872</v>
      </c>
      <c r="J151" s="12"/>
    </row>
    <row r="152" spans="1:10" ht="12">
      <c r="A152" s="102"/>
      <c r="B152" s="8" t="s">
        <v>15</v>
      </c>
      <c r="C152" s="9">
        <v>275</v>
      </c>
      <c r="D152" s="9">
        <v>49</v>
      </c>
      <c r="E152" s="9"/>
      <c r="F152" s="9"/>
      <c r="G152" s="10"/>
      <c r="H152" s="10"/>
      <c r="I152" s="11">
        <f>SUM(C152*6,D152*0,H152*15)</f>
        <v>1650</v>
      </c>
      <c r="J152" s="12"/>
    </row>
    <row r="153" spans="1:10" ht="12">
      <c r="A153" s="102"/>
      <c r="B153" s="8" t="s">
        <v>16</v>
      </c>
      <c r="C153" s="9">
        <v>134</v>
      </c>
      <c r="D153" s="9">
        <v>21</v>
      </c>
      <c r="E153" s="9"/>
      <c r="F153" s="9"/>
      <c r="G153" s="10"/>
      <c r="H153" s="10"/>
      <c r="I153" s="11">
        <f>SUM(C153*6,D153*0,H153*15)</f>
        <v>804</v>
      </c>
      <c r="J153" s="12"/>
    </row>
    <row r="154" spans="1:10" ht="12">
      <c r="A154" s="102"/>
      <c r="B154" s="8">
        <v>920</v>
      </c>
      <c r="C154" s="9">
        <v>406</v>
      </c>
      <c r="D154" s="9">
        <v>14</v>
      </c>
      <c r="E154" s="9"/>
      <c r="F154" s="9"/>
      <c r="G154" s="10"/>
      <c r="H154" s="10"/>
      <c r="I154" s="11">
        <f>SUM(C154*6,D154*0,H154*15)</f>
        <v>2436</v>
      </c>
      <c r="J154" s="12"/>
    </row>
    <row r="155" spans="1:10" ht="12">
      <c r="A155" s="102"/>
      <c r="B155" s="8" t="s">
        <v>17</v>
      </c>
      <c r="C155" s="9">
        <v>187</v>
      </c>
      <c r="D155" s="9">
        <v>23</v>
      </c>
      <c r="E155" s="9"/>
      <c r="F155" s="9"/>
      <c r="G155" s="10"/>
      <c r="H155" s="10"/>
      <c r="I155" s="11">
        <f>SUM(C155*6,D155*0,H155*15)</f>
        <v>1122</v>
      </c>
      <c r="J155" s="12"/>
    </row>
    <row r="156" spans="1:10" ht="12">
      <c r="A156" s="102"/>
      <c r="B156" s="18" t="s">
        <v>20</v>
      </c>
      <c r="C156" s="19">
        <f aca="true" t="shared" si="24" ref="C156:H156">SUM(C151:C155)</f>
        <v>1314</v>
      </c>
      <c r="D156" s="19">
        <f t="shared" si="24"/>
        <v>154</v>
      </c>
      <c r="E156" s="19">
        <f t="shared" si="24"/>
        <v>0</v>
      </c>
      <c r="F156" s="19">
        <f t="shared" si="24"/>
        <v>0</v>
      </c>
      <c r="G156" s="19">
        <f t="shared" si="24"/>
        <v>0</v>
      </c>
      <c r="H156" s="19">
        <f t="shared" si="24"/>
        <v>0</v>
      </c>
      <c r="I156" s="19"/>
      <c r="J156" s="20">
        <f>SUM(I151:I155)</f>
        <v>7884</v>
      </c>
    </row>
    <row r="157" spans="1:10" ht="12">
      <c r="A157" s="103" t="s">
        <v>22</v>
      </c>
      <c r="B157" s="103">
        <v>920</v>
      </c>
      <c r="C157" s="21">
        <f>SUM(C156,C150,C144,C138,C132,C126,C120)</f>
        <v>5801</v>
      </c>
      <c r="D157" s="21">
        <f>SUM(D156,D150,D144,D138,D132,D126,D120)</f>
        <v>982</v>
      </c>
      <c r="E157" s="21">
        <f aca="true" t="shared" si="25" ref="E157:J157">SUM(E156,E150,E144,E138,E132,E126,E120)</f>
        <v>0</v>
      </c>
      <c r="F157" s="21">
        <f t="shared" si="25"/>
        <v>0</v>
      </c>
      <c r="G157" s="21">
        <f t="shared" si="25"/>
        <v>0</v>
      </c>
      <c r="H157" s="21">
        <f t="shared" si="25"/>
        <v>0</v>
      </c>
      <c r="I157" s="21">
        <f t="shared" si="25"/>
        <v>0</v>
      </c>
      <c r="J157" s="21">
        <f t="shared" si="25"/>
        <v>34806</v>
      </c>
    </row>
    <row r="158" spans="1:10" ht="12">
      <c r="A158" s="102">
        <v>41785</v>
      </c>
      <c r="B158" s="8" t="s">
        <v>14</v>
      </c>
      <c r="C158" s="9">
        <v>87</v>
      </c>
      <c r="D158" s="9">
        <v>24</v>
      </c>
      <c r="E158" s="9"/>
      <c r="F158" s="9"/>
      <c r="G158" s="10"/>
      <c r="H158" s="10"/>
      <c r="I158" s="11">
        <f>SUM(C158*6,D158*0,H158*15)</f>
        <v>522</v>
      </c>
      <c r="J158" s="12"/>
    </row>
    <row r="159" spans="1:10" ht="12">
      <c r="A159" s="102"/>
      <c r="B159" s="8" t="s">
        <v>15</v>
      </c>
      <c r="C159" s="9">
        <v>86</v>
      </c>
      <c r="D159" s="9">
        <v>12</v>
      </c>
      <c r="E159" s="9"/>
      <c r="F159" s="9"/>
      <c r="G159" s="10"/>
      <c r="H159" s="10"/>
      <c r="I159" s="11">
        <f>SUM(C159*6,D159*0,H159*15)</f>
        <v>516</v>
      </c>
      <c r="J159" s="12"/>
    </row>
    <row r="160" spans="1:10" ht="12">
      <c r="A160" s="102"/>
      <c r="B160" s="8" t="s">
        <v>16</v>
      </c>
      <c r="C160" s="9">
        <v>69</v>
      </c>
      <c r="D160" s="9">
        <v>11</v>
      </c>
      <c r="E160" s="9"/>
      <c r="F160" s="9"/>
      <c r="G160" s="10"/>
      <c r="H160" s="10"/>
      <c r="I160" s="11">
        <f>SUM(C160*6,D160*0,H160*15)</f>
        <v>414</v>
      </c>
      <c r="J160" s="12"/>
    </row>
    <row r="161" spans="1:10" ht="12">
      <c r="A161" s="102"/>
      <c r="B161" s="8">
        <v>920</v>
      </c>
      <c r="C161" s="9">
        <v>210</v>
      </c>
      <c r="D161" s="9">
        <v>7</v>
      </c>
      <c r="E161" s="9"/>
      <c r="F161" s="9"/>
      <c r="G161" s="10"/>
      <c r="H161" s="10"/>
      <c r="I161" s="11">
        <f>SUM(C161*6,D161*0,H161*15)</f>
        <v>1260</v>
      </c>
      <c r="J161" s="12"/>
    </row>
    <row r="162" spans="1:10" ht="12">
      <c r="A162" s="102"/>
      <c r="B162" s="8" t="s">
        <v>17</v>
      </c>
      <c r="C162" s="9">
        <v>82</v>
      </c>
      <c r="D162" s="9">
        <v>11</v>
      </c>
      <c r="E162" s="9"/>
      <c r="F162" s="9"/>
      <c r="G162" s="10"/>
      <c r="H162" s="10"/>
      <c r="I162" s="11">
        <f>SUM(C162*6,D162*0,H162*15)</f>
        <v>492</v>
      </c>
      <c r="J162" s="12"/>
    </row>
    <row r="163" spans="1:10" ht="12">
      <c r="A163" s="102"/>
      <c r="B163" s="18" t="s">
        <v>20</v>
      </c>
      <c r="C163" s="19">
        <f aca="true" t="shared" si="26" ref="C163:H163">SUM(C158:C162)</f>
        <v>534</v>
      </c>
      <c r="D163" s="19">
        <f t="shared" si="26"/>
        <v>65</v>
      </c>
      <c r="E163" s="19">
        <f t="shared" si="26"/>
        <v>0</v>
      </c>
      <c r="F163" s="19">
        <f t="shared" si="26"/>
        <v>0</v>
      </c>
      <c r="G163" s="19">
        <f t="shared" si="26"/>
        <v>0</v>
      </c>
      <c r="H163" s="19">
        <f t="shared" si="26"/>
        <v>0</v>
      </c>
      <c r="I163" s="19"/>
      <c r="J163" s="20">
        <f>SUM(I158:I162)</f>
        <v>3204</v>
      </c>
    </row>
    <row r="164" spans="1:10" ht="12">
      <c r="A164" s="102">
        <v>41786</v>
      </c>
      <c r="B164" s="8" t="s">
        <v>14</v>
      </c>
      <c r="C164" s="9">
        <v>156</v>
      </c>
      <c r="D164" s="9">
        <v>31</v>
      </c>
      <c r="E164" s="9"/>
      <c r="F164" s="9"/>
      <c r="G164" s="10"/>
      <c r="H164" s="10"/>
      <c r="I164" s="11">
        <f>SUM(C164*6,D164*0,H164*15)</f>
        <v>936</v>
      </c>
      <c r="J164" s="12"/>
    </row>
    <row r="165" spans="1:10" ht="12">
      <c r="A165" s="102"/>
      <c r="B165" s="8" t="s">
        <v>15</v>
      </c>
      <c r="C165" s="9">
        <v>130</v>
      </c>
      <c r="D165" s="9">
        <v>71</v>
      </c>
      <c r="E165" s="9"/>
      <c r="F165" s="9"/>
      <c r="G165" s="10"/>
      <c r="H165" s="10"/>
      <c r="I165" s="11">
        <f>SUM(C165*6,D165*0,H165*15)</f>
        <v>780</v>
      </c>
      <c r="J165" s="12"/>
    </row>
    <row r="166" spans="1:10" ht="12">
      <c r="A166" s="102"/>
      <c r="B166" s="8" t="s">
        <v>16</v>
      </c>
      <c r="C166" s="9">
        <v>27</v>
      </c>
      <c r="D166" s="9">
        <v>21</v>
      </c>
      <c r="E166" s="9"/>
      <c r="F166" s="9"/>
      <c r="G166" s="10"/>
      <c r="H166" s="10"/>
      <c r="I166" s="11">
        <f>SUM(C166*6,D166*0,H166*15)</f>
        <v>162</v>
      </c>
      <c r="J166" s="12"/>
    </row>
    <row r="167" spans="1:10" ht="12">
      <c r="A167" s="102"/>
      <c r="B167" s="8">
        <v>920</v>
      </c>
      <c r="C167" s="9">
        <v>175</v>
      </c>
      <c r="D167" s="9">
        <v>19</v>
      </c>
      <c r="E167" s="9"/>
      <c r="F167" s="9"/>
      <c r="G167" s="10"/>
      <c r="H167" s="10"/>
      <c r="I167" s="11">
        <f>SUM(C167*6,D167*0,H167*15)</f>
        <v>1050</v>
      </c>
      <c r="J167" s="12"/>
    </row>
    <row r="168" spans="1:10" ht="12">
      <c r="A168" s="102"/>
      <c r="B168" s="8" t="s">
        <v>17</v>
      </c>
      <c r="C168" s="9">
        <v>64</v>
      </c>
      <c r="D168" s="9">
        <v>34</v>
      </c>
      <c r="E168" s="9"/>
      <c r="F168" s="9"/>
      <c r="G168" s="10"/>
      <c r="H168" s="10"/>
      <c r="I168" s="11">
        <f>SUM(C168*6,D168*0,H168*15)</f>
        <v>384</v>
      </c>
      <c r="J168" s="12"/>
    </row>
    <row r="169" spans="1:10" ht="12">
      <c r="A169" s="102"/>
      <c r="B169" s="18" t="s">
        <v>20</v>
      </c>
      <c r="C169" s="19">
        <f aca="true" t="shared" si="27" ref="C169:H169">SUM(C164:C168)</f>
        <v>552</v>
      </c>
      <c r="D169" s="19">
        <f t="shared" si="27"/>
        <v>176</v>
      </c>
      <c r="E169" s="19">
        <f t="shared" si="27"/>
        <v>0</v>
      </c>
      <c r="F169" s="19">
        <f t="shared" si="27"/>
        <v>0</v>
      </c>
      <c r="G169" s="19">
        <f t="shared" si="27"/>
        <v>0</v>
      </c>
      <c r="H169" s="19">
        <f t="shared" si="27"/>
        <v>0</v>
      </c>
      <c r="I169" s="19"/>
      <c r="J169" s="20">
        <f>SUM(I164:I168)</f>
        <v>3312</v>
      </c>
    </row>
    <row r="170" spans="1:10" ht="12">
      <c r="A170" s="102">
        <v>41879</v>
      </c>
      <c r="B170" s="8" t="s">
        <v>14</v>
      </c>
      <c r="C170" s="9">
        <v>20</v>
      </c>
      <c r="D170" s="9">
        <v>1</v>
      </c>
      <c r="E170" s="9"/>
      <c r="F170" s="9"/>
      <c r="G170" s="10"/>
      <c r="H170" s="10"/>
      <c r="I170" s="11">
        <f>SUM(C170*6,D170*0,H170*15)</f>
        <v>120</v>
      </c>
      <c r="J170" s="12"/>
    </row>
    <row r="171" spans="1:10" ht="12">
      <c r="A171" s="102"/>
      <c r="B171" s="8" t="s">
        <v>15</v>
      </c>
      <c r="C171" s="9">
        <v>60</v>
      </c>
      <c r="D171" s="9">
        <v>29</v>
      </c>
      <c r="E171" s="9"/>
      <c r="F171" s="9"/>
      <c r="G171" s="10"/>
      <c r="H171" s="10"/>
      <c r="I171" s="11">
        <f>SUM(C171*6,D171*0,H171*15)</f>
        <v>360</v>
      </c>
      <c r="J171" s="12"/>
    </row>
    <row r="172" spans="1:10" ht="12">
      <c r="A172" s="102"/>
      <c r="B172" s="8" t="s">
        <v>21</v>
      </c>
      <c r="C172" s="9"/>
      <c r="D172" s="9"/>
      <c r="E172" s="9"/>
      <c r="F172" s="9"/>
      <c r="G172" s="10"/>
      <c r="H172" s="10"/>
      <c r="I172" s="11">
        <f>SUM(C172*6,D172*0,H172*15)</f>
        <v>0</v>
      </c>
      <c r="J172" s="12"/>
    </row>
    <row r="173" spans="1:10" ht="12">
      <c r="A173" s="102"/>
      <c r="B173" s="8">
        <v>920</v>
      </c>
      <c r="C173" s="9">
        <v>106</v>
      </c>
      <c r="D173" s="9">
        <v>4</v>
      </c>
      <c r="E173" s="9"/>
      <c r="F173" s="9"/>
      <c r="G173" s="10"/>
      <c r="H173" s="10"/>
      <c r="I173" s="11">
        <f>SUM(C173*6,D173*0,H173*15)</f>
        <v>636</v>
      </c>
      <c r="J173" s="12"/>
    </row>
    <row r="174" spans="1:10" ht="12">
      <c r="A174" s="102"/>
      <c r="B174" s="8" t="s">
        <v>17</v>
      </c>
      <c r="C174" s="9">
        <v>30</v>
      </c>
      <c r="D174" s="9">
        <v>8</v>
      </c>
      <c r="E174" s="9"/>
      <c r="F174" s="9"/>
      <c r="G174" s="10"/>
      <c r="H174" s="10"/>
      <c r="I174" s="11">
        <f>SUM(C174*6,D174*0,H174*15)</f>
        <v>180</v>
      </c>
      <c r="J174" s="12"/>
    </row>
    <row r="175" spans="1:10" ht="12">
      <c r="A175" s="102"/>
      <c r="B175" s="18" t="s">
        <v>20</v>
      </c>
      <c r="C175" s="19">
        <f aca="true" t="shared" si="28" ref="C175:H175">SUM(C170:C174)</f>
        <v>216</v>
      </c>
      <c r="D175" s="19">
        <f t="shared" si="28"/>
        <v>42</v>
      </c>
      <c r="E175" s="19">
        <f t="shared" si="28"/>
        <v>0</v>
      </c>
      <c r="F175" s="19">
        <f t="shared" si="28"/>
        <v>0</v>
      </c>
      <c r="G175" s="19">
        <f t="shared" si="28"/>
        <v>0</v>
      </c>
      <c r="H175" s="19">
        <f t="shared" si="28"/>
        <v>0</v>
      </c>
      <c r="I175" s="19"/>
      <c r="J175" s="20">
        <f>SUM(I170:I174)</f>
        <v>1296</v>
      </c>
    </row>
    <row r="176" spans="1:10" ht="12">
      <c r="A176" s="102">
        <v>41788</v>
      </c>
      <c r="B176" s="8" t="s">
        <v>14</v>
      </c>
      <c r="C176" s="9">
        <v>142</v>
      </c>
      <c r="D176" s="9">
        <v>26</v>
      </c>
      <c r="E176" s="9"/>
      <c r="F176" s="9"/>
      <c r="G176" s="10"/>
      <c r="H176" s="10"/>
      <c r="I176" s="11">
        <f>SUM(C176*6,D176*0,H176*15)</f>
        <v>852</v>
      </c>
      <c r="J176" s="12"/>
    </row>
    <row r="177" spans="1:10" ht="12">
      <c r="A177" s="102"/>
      <c r="B177" s="8" t="s">
        <v>15</v>
      </c>
      <c r="C177" s="9">
        <v>137</v>
      </c>
      <c r="D177" s="9">
        <v>74</v>
      </c>
      <c r="E177" s="9"/>
      <c r="F177" s="9"/>
      <c r="G177" s="10"/>
      <c r="H177" s="10"/>
      <c r="I177" s="11">
        <f>SUM(C177*6,D177*0,H177*15)</f>
        <v>822</v>
      </c>
      <c r="J177" s="12"/>
    </row>
    <row r="178" spans="1:10" ht="12">
      <c r="A178" s="102"/>
      <c r="B178" s="8" t="s">
        <v>21</v>
      </c>
      <c r="C178" s="9">
        <v>14</v>
      </c>
      <c r="D178" s="9">
        <v>4</v>
      </c>
      <c r="E178" s="9"/>
      <c r="F178" s="9"/>
      <c r="G178" s="10"/>
      <c r="H178" s="10"/>
      <c r="I178" s="11">
        <f>SUM(C178*6,D178*0,H178*15)</f>
        <v>84</v>
      </c>
      <c r="J178" s="12"/>
    </row>
    <row r="179" spans="1:10" ht="12">
      <c r="A179" s="102"/>
      <c r="B179" s="8">
        <v>920</v>
      </c>
      <c r="C179" s="9">
        <v>176</v>
      </c>
      <c r="D179" s="9">
        <v>17</v>
      </c>
      <c r="E179" s="9"/>
      <c r="F179" s="9"/>
      <c r="G179" s="10"/>
      <c r="H179" s="10"/>
      <c r="I179" s="11">
        <f>SUM(C179*6,D179*0,H179*15)</f>
        <v>1056</v>
      </c>
      <c r="J179" s="12"/>
    </row>
    <row r="180" spans="1:10" ht="12">
      <c r="A180" s="102"/>
      <c r="B180" s="8" t="s">
        <v>17</v>
      </c>
      <c r="C180" s="9">
        <v>109</v>
      </c>
      <c r="D180" s="9">
        <v>26</v>
      </c>
      <c r="E180" s="9"/>
      <c r="F180" s="9"/>
      <c r="G180" s="10"/>
      <c r="H180" s="10"/>
      <c r="I180" s="11">
        <f>SUM(C180*6,D180*0,H180*15)</f>
        <v>654</v>
      </c>
      <c r="J180" s="12"/>
    </row>
    <row r="181" spans="1:10" ht="12">
      <c r="A181" s="102"/>
      <c r="B181" s="18" t="s">
        <v>20</v>
      </c>
      <c r="C181" s="19">
        <f aca="true" t="shared" si="29" ref="C181:H181">SUM(C176:C180)</f>
        <v>578</v>
      </c>
      <c r="D181" s="19">
        <f t="shared" si="29"/>
        <v>147</v>
      </c>
      <c r="E181" s="19">
        <f t="shared" si="29"/>
        <v>0</v>
      </c>
      <c r="F181" s="19">
        <f t="shared" si="29"/>
        <v>0</v>
      </c>
      <c r="G181" s="19">
        <f t="shared" si="29"/>
        <v>0</v>
      </c>
      <c r="H181" s="19">
        <f t="shared" si="29"/>
        <v>0</v>
      </c>
      <c r="I181" s="19"/>
      <c r="J181" s="20">
        <f>SUM(I176:I180)</f>
        <v>3468</v>
      </c>
    </row>
    <row r="182" spans="1:10" ht="12">
      <c r="A182" s="102">
        <v>41789</v>
      </c>
      <c r="B182" s="8" t="s">
        <v>14</v>
      </c>
      <c r="C182" s="9">
        <v>67</v>
      </c>
      <c r="D182" s="9">
        <v>20</v>
      </c>
      <c r="E182" s="9"/>
      <c r="F182" s="9"/>
      <c r="G182" s="10"/>
      <c r="H182" s="10"/>
      <c r="I182" s="11">
        <f>SUM(C182*6,D182*0,H182*15)</f>
        <v>402</v>
      </c>
      <c r="J182" s="12"/>
    </row>
    <row r="183" spans="1:10" ht="12">
      <c r="A183" s="102"/>
      <c r="B183" s="8" t="s">
        <v>15</v>
      </c>
      <c r="C183" s="9">
        <v>182</v>
      </c>
      <c r="D183" s="9">
        <v>37</v>
      </c>
      <c r="E183" s="9"/>
      <c r="F183" s="9"/>
      <c r="G183" s="10"/>
      <c r="H183" s="10"/>
      <c r="I183" s="11">
        <f>SUM(C183*6,D183*0,H183*15)</f>
        <v>1092</v>
      </c>
      <c r="J183" s="12"/>
    </row>
    <row r="184" spans="1:10" ht="12">
      <c r="A184" s="102"/>
      <c r="B184" s="8" t="s">
        <v>21</v>
      </c>
      <c r="C184" s="9">
        <v>90</v>
      </c>
      <c r="D184" s="9">
        <v>29</v>
      </c>
      <c r="E184" s="9"/>
      <c r="F184" s="9"/>
      <c r="G184" s="10"/>
      <c r="H184" s="10"/>
      <c r="I184" s="11">
        <f>SUM(C184*6,D184*0,H184*15)</f>
        <v>540</v>
      </c>
      <c r="J184" s="12"/>
    </row>
    <row r="185" spans="1:10" ht="12">
      <c r="A185" s="102"/>
      <c r="B185" s="8">
        <v>920</v>
      </c>
      <c r="C185" s="9">
        <v>173</v>
      </c>
      <c r="D185" s="9">
        <v>54</v>
      </c>
      <c r="E185" s="9"/>
      <c r="F185" s="9"/>
      <c r="G185" s="10"/>
      <c r="H185" s="10"/>
      <c r="I185" s="11">
        <f>SUM(C185*6,D185*0,H185*15)</f>
        <v>1038</v>
      </c>
      <c r="J185" s="12"/>
    </row>
    <row r="186" spans="1:10" ht="12">
      <c r="A186" s="102"/>
      <c r="B186" s="8" t="s">
        <v>17</v>
      </c>
      <c r="C186" s="9">
        <v>103</v>
      </c>
      <c r="D186" s="9">
        <v>45</v>
      </c>
      <c r="E186" s="9"/>
      <c r="F186" s="9"/>
      <c r="G186" s="10"/>
      <c r="H186" s="10"/>
      <c r="I186" s="11">
        <f>SUM(C186*6,D186*0,H186*15)</f>
        <v>618</v>
      </c>
      <c r="J186" s="12"/>
    </row>
    <row r="187" spans="1:10" ht="12">
      <c r="A187" s="102"/>
      <c r="B187" s="18" t="s">
        <v>20</v>
      </c>
      <c r="C187" s="19">
        <f aca="true" t="shared" si="30" ref="C187:H187">SUM(C182:C186)</f>
        <v>615</v>
      </c>
      <c r="D187" s="19">
        <f t="shared" si="30"/>
        <v>185</v>
      </c>
      <c r="E187" s="19">
        <f t="shared" si="30"/>
        <v>0</v>
      </c>
      <c r="F187" s="19">
        <f t="shared" si="30"/>
        <v>0</v>
      </c>
      <c r="G187" s="19">
        <f t="shared" si="30"/>
        <v>0</v>
      </c>
      <c r="H187" s="19">
        <f t="shared" si="30"/>
        <v>0</v>
      </c>
      <c r="I187" s="19"/>
      <c r="J187" s="20">
        <f>SUM(I182:I186)</f>
        <v>3690</v>
      </c>
    </row>
    <row r="188" spans="1:10" ht="12">
      <c r="A188" s="102">
        <v>41790</v>
      </c>
      <c r="B188" s="8" t="s">
        <v>14</v>
      </c>
      <c r="C188" s="9">
        <v>631</v>
      </c>
      <c r="D188" s="9">
        <v>71</v>
      </c>
      <c r="E188" s="9"/>
      <c r="F188" s="9"/>
      <c r="G188" s="10"/>
      <c r="H188" s="10"/>
      <c r="I188" s="11">
        <f>SUM(C188*6,D188*0,H188*15)</f>
        <v>3786</v>
      </c>
      <c r="J188" s="12"/>
    </row>
    <row r="189" spans="1:10" ht="12">
      <c r="A189" s="102"/>
      <c r="B189" s="8" t="s">
        <v>15</v>
      </c>
      <c r="C189" s="9">
        <v>673</v>
      </c>
      <c r="D189" s="9">
        <v>92</v>
      </c>
      <c r="E189" s="9"/>
      <c r="F189" s="9"/>
      <c r="G189" s="10"/>
      <c r="H189" s="10"/>
      <c r="I189" s="11">
        <f>SUM(C189*6,D189*0,H189*15)</f>
        <v>4038</v>
      </c>
      <c r="J189" s="12"/>
    </row>
    <row r="190" spans="1:10" ht="12">
      <c r="A190" s="102"/>
      <c r="B190" s="8" t="s">
        <v>21</v>
      </c>
      <c r="C190" s="9">
        <v>205</v>
      </c>
      <c r="D190" s="9">
        <v>61</v>
      </c>
      <c r="E190" s="9"/>
      <c r="F190" s="9"/>
      <c r="G190" s="10"/>
      <c r="H190" s="10"/>
      <c r="I190" s="11">
        <f>SUM(C190*6,D190*0,H190*15)</f>
        <v>1230</v>
      </c>
      <c r="J190" s="12"/>
    </row>
    <row r="191" spans="1:10" ht="12">
      <c r="A191" s="102"/>
      <c r="B191" s="8">
        <v>920</v>
      </c>
      <c r="C191" s="9">
        <v>539</v>
      </c>
      <c r="D191" s="9">
        <v>50</v>
      </c>
      <c r="E191" s="9"/>
      <c r="F191" s="9"/>
      <c r="G191" s="10"/>
      <c r="H191" s="10"/>
      <c r="I191" s="11">
        <f>SUM(C191*6,D191*0,H191*15)</f>
        <v>3234</v>
      </c>
      <c r="J191" s="12"/>
    </row>
    <row r="192" spans="1:10" ht="12">
      <c r="A192" s="102"/>
      <c r="B192" s="8" t="s">
        <v>17</v>
      </c>
      <c r="C192" s="9">
        <v>238</v>
      </c>
      <c r="D192" s="9">
        <v>104</v>
      </c>
      <c r="E192" s="9"/>
      <c r="F192" s="9"/>
      <c r="G192" s="10"/>
      <c r="H192" s="10"/>
      <c r="I192" s="11">
        <f>SUM(C192*6,D192*0,H192*15)</f>
        <v>1428</v>
      </c>
      <c r="J192" s="12"/>
    </row>
    <row r="193" spans="1:10" ht="12">
      <c r="A193" s="102"/>
      <c r="B193" s="18" t="s">
        <v>20</v>
      </c>
      <c r="C193" s="19">
        <f aca="true" t="shared" si="31" ref="C193:H193">SUM(C188:C192)</f>
        <v>2286</v>
      </c>
      <c r="D193" s="19">
        <f t="shared" si="31"/>
        <v>378</v>
      </c>
      <c r="E193" s="19">
        <f t="shared" si="31"/>
        <v>0</v>
      </c>
      <c r="F193" s="19">
        <f t="shared" si="31"/>
        <v>0</v>
      </c>
      <c r="G193" s="19">
        <f t="shared" si="31"/>
        <v>0</v>
      </c>
      <c r="H193" s="19">
        <f t="shared" si="31"/>
        <v>0</v>
      </c>
      <c r="I193" s="19"/>
      <c r="J193" s="20">
        <f>SUM(I188:I192)</f>
        <v>13716</v>
      </c>
    </row>
    <row r="194" spans="1:10" ht="12">
      <c r="A194" s="103" t="s">
        <v>22</v>
      </c>
      <c r="B194" s="103">
        <v>920</v>
      </c>
      <c r="C194" s="21">
        <f>SUM(C193,C187,C181,C175,C169,C163)</f>
        <v>4781</v>
      </c>
      <c r="D194" s="21">
        <f>SUM(D193,D187,D181,D175,D169,D163)</f>
        <v>993</v>
      </c>
      <c r="E194" s="21">
        <f aca="true" t="shared" si="32" ref="E194:J194">SUM(E193,E187,E181,E175,E169,E163)</f>
        <v>0</v>
      </c>
      <c r="F194" s="21">
        <f t="shared" si="32"/>
        <v>0</v>
      </c>
      <c r="G194" s="21">
        <f t="shared" si="32"/>
        <v>0</v>
      </c>
      <c r="H194" s="21">
        <f t="shared" si="32"/>
        <v>0</v>
      </c>
      <c r="I194" s="21">
        <f t="shared" si="32"/>
        <v>0</v>
      </c>
      <c r="J194" s="21">
        <f t="shared" si="32"/>
        <v>28686</v>
      </c>
    </row>
    <row r="195" spans="1:10" ht="12">
      <c r="A195" s="105"/>
      <c r="B195" s="105"/>
      <c r="C195" s="23">
        <f>SUM(C194,,C157,C114,C71,C28)</f>
        <v>47006</v>
      </c>
      <c r="D195" s="23">
        <f>SUM(D194,D157,D114,D71,D28)</f>
        <v>8851</v>
      </c>
      <c r="E195" s="23">
        <f>SUM(E194:E194,E71,E28)</f>
        <v>0</v>
      </c>
      <c r="F195" s="23">
        <f>SUM(F194:F194,F71,F28)</f>
        <v>0</v>
      </c>
      <c r="G195" s="23">
        <f>SUM(G194:G194,G71,G28)</f>
        <v>0</v>
      </c>
      <c r="H195" s="23">
        <f>SUM(H194:H194,H71,H28)</f>
        <v>0</v>
      </c>
      <c r="I195" s="24">
        <f>SUM(C195*6,D195*0,H195*15)</f>
        <v>282036</v>
      </c>
      <c r="J195" s="23">
        <f>SUM(J194,J157,J114,J71,J28)</f>
        <v>282036</v>
      </c>
    </row>
  </sheetData>
  <sheetProtection selectLockedCells="1" selectUnlockedCells="1"/>
  <mergeCells count="41">
    <mergeCell ref="A176:A181"/>
    <mergeCell ref="A182:A187"/>
    <mergeCell ref="A188:A193"/>
    <mergeCell ref="A194:B194"/>
    <mergeCell ref="A195:B195"/>
    <mergeCell ref="A145:A150"/>
    <mergeCell ref="A151:A156"/>
    <mergeCell ref="A157:B157"/>
    <mergeCell ref="A158:A163"/>
    <mergeCell ref="A164:A169"/>
    <mergeCell ref="A170:A175"/>
    <mergeCell ref="A114:B114"/>
    <mergeCell ref="A115:A120"/>
    <mergeCell ref="A121:A126"/>
    <mergeCell ref="A127:A132"/>
    <mergeCell ref="A133:A138"/>
    <mergeCell ref="A139:A144"/>
    <mergeCell ref="A78:A83"/>
    <mergeCell ref="A84:A89"/>
    <mergeCell ref="A90:A95"/>
    <mergeCell ref="A96:A101"/>
    <mergeCell ref="A102:A107"/>
    <mergeCell ref="A108:A113"/>
    <mergeCell ref="A47:A52"/>
    <mergeCell ref="A53:A58"/>
    <mergeCell ref="A59:A64"/>
    <mergeCell ref="A65:A70"/>
    <mergeCell ref="A71:B71"/>
    <mergeCell ref="A72:A77"/>
    <mergeCell ref="A16:A21"/>
    <mergeCell ref="A22:A27"/>
    <mergeCell ref="A28:B28"/>
    <mergeCell ref="A29:A34"/>
    <mergeCell ref="A35:A40"/>
    <mergeCell ref="A41:A46"/>
    <mergeCell ref="A1:J1"/>
    <mergeCell ref="A2:B2"/>
    <mergeCell ref="C2:D2"/>
    <mergeCell ref="E2:G2"/>
    <mergeCell ref="A4:A9"/>
    <mergeCell ref="A10:A1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288"/>
  <sheetViews>
    <sheetView zoomScale="110" zoomScaleNormal="110" zoomScalePageLayoutView="0" workbookViewId="0" topLeftCell="A268">
      <selection activeCell="K24" sqref="K24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41791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45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B3"/>
      <c r="IC3"/>
      <c r="ID3"/>
      <c r="IE3"/>
      <c r="IF3"/>
      <c r="IG3"/>
      <c r="IH3"/>
      <c r="II3"/>
      <c r="IJ3"/>
      <c r="IK3"/>
    </row>
    <row r="4" spans="1:10" ht="12">
      <c r="A4" s="102">
        <v>41791</v>
      </c>
      <c r="B4" s="8" t="s">
        <v>14</v>
      </c>
      <c r="C4" s="9">
        <v>281</v>
      </c>
      <c r="D4" s="9">
        <v>25</v>
      </c>
      <c r="E4" s="9"/>
      <c r="F4" s="9"/>
      <c r="G4" s="10"/>
      <c r="H4" s="10"/>
      <c r="I4" s="11">
        <f>SUM(C4*6,D4*0,H4*15)</f>
        <v>1686</v>
      </c>
      <c r="J4" s="12"/>
    </row>
    <row r="5" spans="1:10" ht="12">
      <c r="A5" s="102"/>
      <c r="B5" s="8" t="s">
        <v>15</v>
      </c>
      <c r="C5" s="9">
        <v>980</v>
      </c>
      <c r="D5" s="9">
        <v>67</v>
      </c>
      <c r="E5" s="9"/>
      <c r="F5" s="9"/>
      <c r="G5" s="10"/>
      <c r="H5" s="10"/>
      <c r="I5" s="11">
        <f>SUM(C5*6,D5*0,H5*15)</f>
        <v>5880</v>
      </c>
      <c r="J5" s="12"/>
    </row>
    <row r="6" spans="1:10" ht="12">
      <c r="A6" s="102"/>
      <c r="B6" s="8" t="s">
        <v>16</v>
      </c>
      <c r="C6" s="9">
        <v>773</v>
      </c>
      <c r="D6" s="9">
        <v>136</v>
      </c>
      <c r="E6" s="9"/>
      <c r="F6" s="9"/>
      <c r="G6" s="10"/>
      <c r="H6" s="10"/>
      <c r="I6" s="11">
        <f>SUM(C6*6,D6*0,H6*15)</f>
        <v>4638</v>
      </c>
      <c r="J6" s="12"/>
    </row>
    <row r="7" spans="1:10" ht="12">
      <c r="A7" s="102"/>
      <c r="B7" s="8">
        <v>920</v>
      </c>
      <c r="C7" s="9">
        <v>715</v>
      </c>
      <c r="D7" s="9">
        <v>51</v>
      </c>
      <c r="E7" s="9"/>
      <c r="F7" s="9"/>
      <c r="G7" s="10"/>
      <c r="H7" s="10"/>
      <c r="I7" s="11">
        <f>SUM(C7*6,D7*0,H7*15)</f>
        <v>4290</v>
      </c>
      <c r="J7" s="12"/>
    </row>
    <row r="8" spans="1:10" ht="12">
      <c r="A8" s="102"/>
      <c r="B8" s="8" t="s">
        <v>17</v>
      </c>
      <c r="C8" s="9">
        <v>398</v>
      </c>
      <c r="D8" s="9">
        <v>91</v>
      </c>
      <c r="E8" s="9"/>
      <c r="F8" s="9"/>
      <c r="G8" s="10"/>
      <c r="H8" s="10"/>
      <c r="I8" s="11">
        <f>SUM(C8*6,D8*0,H8*15)</f>
        <v>2388</v>
      </c>
      <c r="J8" s="12">
        <f>SUM(I4:I8)</f>
        <v>18882</v>
      </c>
    </row>
    <row r="9" spans="1:10" ht="12">
      <c r="A9" s="102"/>
      <c r="B9" s="13"/>
      <c r="C9" s="14"/>
      <c r="D9" s="14"/>
      <c r="E9" s="14"/>
      <c r="F9" s="14"/>
      <c r="G9" s="15"/>
      <c r="H9" s="15"/>
      <c r="I9" s="16"/>
      <c r="J9" s="17"/>
    </row>
    <row r="10" spans="1:10" ht="12">
      <c r="A10" s="102"/>
      <c r="B10" s="8" t="s">
        <v>18</v>
      </c>
      <c r="C10" s="9"/>
      <c r="D10" s="9"/>
      <c r="E10" s="9"/>
      <c r="F10" s="9"/>
      <c r="G10" s="10"/>
      <c r="H10" s="10"/>
      <c r="I10" s="11">
        <f>SUM(E10*10,F10*7,G10*5,H10*15)</f>
        <v>0</v>
      </c>
      <c r="J10" s="12"/>
    </row>
    <row r="11" spans="1:10" ht="12">
      <c r="A11" s="102"/>
      <c r="B11" s="8" t="s">
        <v>19</v>
      </c>
      <c r="C11" s="9"/>
      <c r="D11" s="9"/>
      <c r="E11" s="9"/>
      <c r="F11" s="9"/>
      <c r="G11" s="10"/>
      <c r="H11" s="10"/>
      <c r="I11" s="11">
        <f>SUM(E11*10,F11*7,G11*5,H11*15)</f>
        <v>0</v>
      </c>
      <c r="J11" s="12">
        <f>SUM(I10:I11)</f>
        <v>0</v>
      </c>
    </row>
    <row r="12" spans="1:10" ht="12">
      <c r="A12" s="102"/>
      <c r="B12" s="18" t="s">
        <v>20</v>
      </c>
      <c r="C12" s="19">
        <f aca="true" t="shared" si="0" ref="C12:I12">SUM(C4:C11)</f>
        <v>3147</v>
      </c>
      <c r="D12" s="19">
        <f t="shared" si="0"/>
        <v>370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18882</v>
      </c>
      <c r="J12" s="20">
        <f>SUM(J11,J8)</f>
        <v>18882</v>
      </c>
    </row>
    <row r="13" spans="1:10" ht="12">
      <c r="A13" s="102">
        <v>41792</v>
      </c>
      <c r="B13" s="8" t="s">
        <v>14</v>
      </c>
      <c r="C13" s="9">
        <v>92</v>
      </c>
      <c r="D13" s="9">
        <v>34</v>
      </c>
      <c r="E13" s="9"/>
      <c r="F13" s="9"/>
      <c r="G13" s="10"/>
      <c r="H13" s="10"/>
      <c r="I13" s="11">
        <f>SUM(C13*6,D13*0,H13*15)</f>
        <v>552</v>
      </c>
      <c r="J13" s="12"/>
    </row>
    <row r="14" spans="1:10" ht="12">
      <c r="A14" s="102"/>
      <c r="B14" s="8" t="s">
        <v>15</v>
      </c>
      <c r="C14" s="9">
        <v>88</v>
      </c>
      <c r="D14" s="9">
        <v>11</v>
      </c>
      <c r="E14" s="9"/>
      <c r="F14" s="9"/>
      <c r="G14" s="10"/>
      <c r="H14" s="10"/>
      <c r="I14" s="11">
        <f>SUM(C14*6,D14*0,H14*15)</f>
        <v>528</v>
      </c>
      <c r="J14" s="12"/>
    </row>
    <row r="15" spans="1:10" ht="12">
      <c r="A15" s="102"/>
      <c r="B15" s="8" t="s">
        <v>16</v>
      </c>
      <c r="C15" s="9">
        <v>19</v>
      </c>
      <c r="D15" s="9">
        <v>10</v>
      </c>
      <c r="E15" s="9"/>
      <c r="F15" s="9"/>
      <c r="G15" s="10"/>
      <c r="H15" s="10"/>
      <c r="I15" s="11">
        <f>SUM(C15*6,D15*0,H15*15)</f>
        <v>114</v>
      </c>
      <c r="J15" s="12"/>
    </row>
    <row r="16" spans="1:10" ht="12">
      <c r="A16" s="102"/>
      <c r="B16" s="8">
        <v>920</v>
      </c>
      <c r="C16" s="9">
        <v>200</v>
      </c>
      <c r="D16" s="9">
        <v>11</v>
      </c>
      <c r="E16" s="9"/>
      <c r="F16" s="9"/>
      <c r="G16" s="10"/>
      <c r="H16" s="10"/>
      <c r="I16" s="11">
        <f>SUM(C16*6,D16*0,H16*15)</f>
        <v>1200</v>
      </c>
      <c r="J16" s="12"/>
    </row>
    <row r="17" spans="1:10" ht="12">
      <c r="A17" s="102"/>
      <c r="B17" s="8" t="s">
        <v>17</v>
      </c>
      <c r="C17" s="9">
        <v>43</v>
      </c>
      <c r="D17" s="9">
        <v>20</v>
      </c>
      <c r="E17" s="9"/>
      <c r="F17" s="9"/>
      <c r="G17" s="10"/>
      <c r="H17" s="10"/>
      <c r="I17" s="11">
        <f>SUM(C17*6,D17*0,H17*15)</f>
        <v>258</v>
      </c>
      <c r="J17" s="12">
        <f>SUM(I13:I17)</f>
        <v>2652</v>
      </c>
    </row>
    <row r="18" spans="1:10" ht="12">
      <c r="A18" s="102"/>
      <c r="B18" s="13"/>
      <c r="C18" s="14"/>
      <c r="D18" s="14"/>
      <c r="E18" s="14"/>
      <c r="F18" s="14"/>
      <c r="G18" s="15"/>
      <c r="H18" s="15"/>
      <c r="I18" s="16"/>
      <c r="J18" s="17"/>
    </row>
    <row r="19" spans="1:10" ht="12">
      <c r="A19" s="102"/>
      <c r="B19" s="8" t="s">
        <v>18</v>
      </c>
      <c r="C19" s="9"/>
      <c r="D19" s="9"/>
      <c r="E19" s="9"/>
      <c r="F19" s="9"/>
      <c r="G19" s="10"/>
      <c r="H19" s="10"/>
      <c r="I19" s="11">
        <f>SUM(E19*10,F19*7,G19*5,H19*15)</f>
        <v>0</v>
      </c>
      <c r="J19" s="12"/>
    </row>
    <row r="20" spans="1:10" ht="12">
      <c r="A20" s="102"/>
      <c r="B20" s="8" t="s">
        <v>19</v>
      </c>
      <c r="C20" s="9"/>
      <c r="D20" s="9"/>
      <c r="E20" s="9"/>
      <c r="F20" s="9"/>
      <c r="G20" s="10"/>
      <c r="H20" s="10"/>
      <c r="I20" s="11">
        <f>SUM(E20*10,F20*7,G20*5,H20*15)</f>
        <v>0</v>
      </c>
      <c r="J20" s="12">
        <f>SUM(I19:I20)</f>
        <v>0</v>
      </c>
    </row>
    <row r="21" spans="1:10" ht="12">
      <c r="A21" s="102"/>
      <c r="B21" s="18" t="s">
        <v>20</v>
      </c>
      <c r="C21" s="19">
        <f aca="true" t="shared" si="1" ref="C21:I21">SUM(C13:C20)</f>
        <v>442</v>
      </c>
      <c r="D21" s="19">
        <f t="shared" si="1"/>
        <v>86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2652</v>
      </c>
      <c r="J21" s="20">
        <f>SUM(J20,J17)</f>
        <v>2652</v>
      </c>
    </row>
    <row r="22" spans="1:10" ht="12">
      <c r="A22" s="103" t="s">
        <v>22</v>
      </c>
      <c r="B22" s="103">
        <v>920</v>
      </c>
      <c r="C22" s="21">
        <f aca="true" t="shared" si="2" ref="C22:J22">SUM(C21,C12)</f>
        <v>3589</v>
      </c>
      <c r="D22" s="21">
        <f t="shared" si="2"/>
        <v>456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21534</v>
      </c>
      <c r="J22" s="21">
        <f t="shared" si="2"/>
        <v>21534</v>
      </c>
    </row>
    <row r="23" spans="1:10" ht="12">
      <c r="A23" s="102">
        <v>41793</v>
      </c>
      <c r="B23" s="8" t="s">
        <v>14</v>
      </c>
      <c r="C23" s="9">
        <v>27</v>
      </c>
      <c r="D23" s="9">
        <v>11</v>
      </c>
      <c r="E23" s="9"/>
      <c r="F23" s="9"/>
      <c r="G23" s="10"/>
      <c r="H23" s="10"/>
      <c r="I23" s="11">
        <f>SUM(C23*6,D23*0,H23*15)</f>
        <v>162</v>
      </c>
      <c r="J23" s="12"/>
    </row>
    <row r="24" spans="1:10" ht="12">
      <c r="A24" s="102"/>
      <c r="B24" s="8" t="s">
        <v>15</v>
      </c>
      <c r="C24" s="9">
        <v>305</v>
      </c>
      <c r="D24" s="9">
        <v>14</v>
      </c>
      <c r="E24" s="9"/>
      <c r="F24" s="9"/>
      <c r="G24" s="10"/>
      <c r="H24" s="10"/>
      <c r="I24" s="11">
        <f>SUM(C24*6,D24*0,H24*15)</f>
        <v>1830</v>
      </c>
      <c r="J24" s="12"/>
    </row>
    <row r="25" spans="1:10" ht="12">
      <c r="A25" s="102"/>
      <c r="B25" s="8" t="s">
        <v>16</v>
      </c>
      <c r="C25" s="9">
        <v>102</v>
      </c>
      <c r="D25" s="9">
        <v>11</v>
      </c>
      <c r="E25" s="9"/>
      <c r="F25" s="9"/>
      <c r="G25" s="10"/>
      <c r="H25" s="10"/>
      <c r="I25" s="11">
        <f>SUM(C25*6,D25*0,H25*15)</f>
        <v>612</v>
      </c>
      <c r="J25" s="12"/>
    </row>
    <row r="26" spans="1:10" ht="12">
      <c r="A26" s="102"/>
      <c r="B26" s="8">
        <v>920</v>
      </c>
      <c r="C26" s="9">
        <v>175</v>
      </c>
      <c r="D26" s="9">
        <v>13</v>
      </c>
      <c r="E26" s="9"/>
      <c r="F26" s="9"/>
      <c r="G26" s="10"/>
      <c r="H26" s="10"/>
      <c r="I26" s="11">
        <f>SUM(C26*6,D26*0,H26*15)</f>
        <v>1050</v>
      </c>
      <c r="J26" s="12"/>
    </row>
    <row r="27" spans="1:10" ht="12">
      <c r="A27" s="102"/>
      <c r="B27" s="8" t="s">
        <v>17</v>
      </c>
      <c r="C27" s="9">
        <v>50</v>
      </c>
      <c r="D27" s="9">
        <v>26</v>
      </c>
      <c r="E27" s="9"/>
      <c r="F27" s="9"/>
      <c r="G27" s="10"/>
      <c r="H27" s="10"/>
      <c r="I27" s="11">
        <f>SUM(C27*6,D27*0,H27*15)</f>
        <v>300</v>
      </c>
      <c r="J27" s="12">
        <f>SUM(I23:I27)</f>
        <v>3954</v>
      </c>
    </row>
    <row r="28" spans="1:10" ht="12">
      <c r="A28" s="102"/>
      <c r="B28" s="13"/>
      <c r="C28" s="14"/>
      <c r="D28" s="14"/>
      <c r="E28" s="14"/>
      <c r="F28" s="14"/>
      <c r="G28" s="15"/>
      <c r="H28" s="15"/>
      <c r="I28" s="16"/>
      <c r="J28" s="17"/>
    </row>
    <row r="29" spans="1:10" ht="12">
      <c r="A29" s="102"/>
      <c r="B29" s="8" t="s">
        <v>18</v>
      </c>
      <c r="C29" s="9"/>
      <c r="D29" s="9"/>
      <c r="E29" s="9"/>
      <c r="F29" s="9"/>
      <c r="G29" s="10"/>
      <c r="H29" s="10"/>
      <c r="I29" s="11">
        <f>SUM(E29*10,F29*7,G29*5,H29*15)</f>
        <v>0</v>
      </c>
      <c r="J29" s="12"/>
    </row>
    <row r="30" spans="1:10" ht="12">
      <c r="A30" s="102"/>
      <c r="B30" s="8" t="s">
        <v>19</v>
      </c>
      <c r="C30" s="9"/>
      <c r="D30" s="9"/>
      <c r="E30" s="9"/>
      <c r="F30" s="9"/>
      <c r="G30" s="10"/>
      <c r="H30" s="10"/>
      <c r="I30" s="11">
        <f>SUM(E30*10,F30*7,G30*5,H30*15)</f>
        <v>0</v>
      </c>
      <c r="J30" s="12">
        <f>SUM(I29:I30)</f>
        <v>0</v>
      </c>
    </row>
    <row r="31" spans="1:10" ht="12">
      <c r="A31" s="102"/>
      <c r="B31" s="18" t="s">
        <v>20</v>
      </c>
      <c r="C31" s="19">
        <f aca="true" t="shared" si="3" ref="C31:I31">SUM(C23:C30)</f>
        <v>659</v>
      </c>
      <c r="D31" s="19">
        <f t="shared" si="3"/>
        <v>75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3954</v>
      </c>
      <c r="J31" s="20">
        <f>SUM(J30,J27)</f>
        <v>3954</v>
      </c>
    </row>
    <row r="32" spans="1:10" ht="12">
      <c r="A32" s="102">
        <v>41794</v>
      </c>
      <c r="B32" s="8" t="s">
        <v>14</v>
      </c>
      <c r="C32" s="9">
        <v>163</v>
      </c>
      <c r="D32" s="9">
        <v>55</v>
      </c>
      <c r="E32" s="9"/>
      <c r="F32" s="9"/>
      <c r="G32" s="10"/>
      <c r="H32" s="10"/>
      <c r="I32" s="11">
        <f>SUM(C32*6,D32*0,H32*15)</f>
        <v>978</v>
      </c>
      <c r="J32" s="12"/>
    </row>
    <row r="33" spans="1:10" ht="12">
      <c r="A33" s="102"/>
      <c r="B33" s="8" t="s">
        <v>15</v>
      </c>
      <c r="C33" s="9">
        <v>62</v>
      </c>
      <c r="D33" s="9">
        <v>17</v>
      </c>
      <c r="E33" s="9"/>
      <c r="F33" s="9"/>
      <c r="G33" s="10"/>
      <c r="H33" s="10"/>
      <c r="I33" s="11">
        <f>SUM(C33*6,D33*0,H33*15)</f>
        <v>372</v>
      </c>
      <c r="J33" s="12"/>
    </row>
    <row r="34" spans="1:10" ht="12">
      <c r="A34" s="102"/>
      <c r="B34" s="8" t="s">
        <v>16</v>
      </c>
      <c r="C34" s="9">
        <v>114</v>
      </c>
      <c r="D34" s="9">
        <v>15</v>
      </c>
      <c r="E34" s="9"/>
      <c r="F34" s="9"/>
      <c r="G34" s="10"/>
      <c r="H34" s="10"/>
      <c r="I34" s="11">
        <f>SUM(C34*6,D34*0,H34*15)</f>
        <v>684</v>
      </c>
      <c r="J34" s="12"/>
    </row>
    <row r="35" spans="1:10" ht="12">
      <c r="A35" s="102"/>
      <c r="B35" s="8">
        <v>920</v>
      </c>
      <c r="C35" s="9">
        <v>172</v>
      </c>
      <c r="D35" s="9">
        <v>10</v>
      </c>
      <c r="E35" s="9"/>
      <c r="F35" s="9"/>
      <c r="G35" s="10"/>
      <c r="H35" s="10"/>
      <c r="I35" s="11">
        <f>SUM(C35*6,D35*0,H35*15)</f>
        <v>1032</v>
      </c>
      <c r="J35" s="12"/>
    </row>
    <row r="36" spans="1:10" ht="12">
      <c r="A36" s="102"/>
      <c r="B36" s="8" t="s">
        <v>17</v>
      </c>
      <c r="C36" s="9">
        <v>74</v>
      </c>
      <c r="D36" s="9">
        <v>40</v>
      </c>
      <c r="E36" s="9"/>
      <c r="F36" s="9"/>
      <c r="G36" s="10"/>
      <c r="H36" s="10"/>
      <c r="I36" s="11">
        <f>SUM(C36*6,D36*0,H36*15)</f>
        <v>444</v>
      </c>
      <c r="J36" s="12">
        <f>SUM(I32:I36)</f>
        <v>3510</v>
      </c>
    </row>
    <row r="37" spans="1:10" ht="12">
      <c r="A37" s="102"/>
      <c r="B37" s="13"/>
      <c r="C37" s="14"/>
      <c r="D37" s="14"/>
      <c r="E37" s="14"/>
      <c r="F37" s="14"/>
      <c r="G37" s="15"/>
      <c r="H37" s="15"/>
      <c r="I37" s="16"/>
      <c r="J37" s="17"/>
    </row>
    <row r="38" spans="1:10" ht="12">
      <c r="A38" s="102"/>
      <c r="B38" s="8" t="s">
        <v>18</v>
      </c>
      <c r="C38" s="9"/>
      <c r="D38" s="9"/>
      <c r="E38" s="9"/>
      <c r="F38" s="9"/>
      <c r="G38" s="10"/>
      <c r="H38" s="10"/>
      <c r="I38" s="11">
        <f>SUM(E38*10,F38*7,G38*5,H38*15)</f>
        <v>0</v>
      </c>
      <c r="J38" s="12"/>
    </row>
    <row r="39" spans="1:10" ht="12">
      <c r="A39" s="102"/>
      <c r="B39" s="8" t="s">
        <v>19</v>
      </c>
      <c r="C39" s="9"/>
      <c r="D39" s="9"/>
      <c r="E39" s="9"/>
      <c r="F39" s="9"/>
      <c r="G39" s="10"/>
      <c r="H39" s="10"/>
      <c r="I39" s="11">
        <f>SUM(E39*10,F39*7,G39*5,H39*15)</f>
        <v>0</v>
      </c>
      <c r="J39" s="12">
        <f>SUM(I38:I39)</f>
        <v>0</v>
      </c>
    </row>
    <row r="40" spans="1:10" ht="12">
      <c r="A40" s="102"/>
      <c r="B40" s="18" t="s">
        <v>20</v>
      </c>
      <c r="C40" s="19">
        <f aca="true" t="shared" si="4" ref="C40:I40">SUM(C32:C39)</f>
        <v>585</v>
      </c>
      <c r="D40" s="19">
        <f t="shared" si="4"/>
        <v>137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  <c r="I40" s="19">
        <f t="shared" si="4"/>
        <v>3510</v>
      </c>
      <c r="J40" s="20">
        <f>SUM(J39,J36)</f>
        <v>3510</v>
      </c>
    </row>
    <row r="41" spans="1:10" ht="12">
      <c r="A41" s="102">
        <v>41795</v>
      </c>
      <c r="B41" s="8" t="s">
        <v>14</v>
      </c>
      <c r="C41" s="9">
        <v>35</v>
      </c>
      <c r="D41" s="9">
        <v>22</v>
      </c>
      <c r="E41" s="9"/>
      <c r="F41" s="9"/>
      <c r="G41" s="10"/>
      <c r="H41" s="10"/>
      <c r="I41" s="11">
        <f>SUM(C41*6,D41*0,H41*15)</f>
        <v>210</v>
      </c>
      <c r="J41" s="12"/>
    </row>
    <row r="42" spans="1:10" ht="12">
      <c r="A42" s="102"/>
      <c r="B42" s="8" t="s">
        <v>15</v>
      </c>
      <c r="C42" s="9">
        <v>178</v>
      </c>
      <c r="D42" s="9">
        <v>40</v>
      </c>
      <c r="E42" s="9"/>
      <c r="F42" s="9"/>
      <c r="G42" s="10"/>
      <c r="H42" s="10"/>
      <c r="I42" s="11">
        <f>SUM(C42*6,D42*0,H42*15)</f>
        <v>1068</v>
      </c>
      <c r="J42" s="12"/>
    </row>
    <row r="43" spans="1:10" ht="12">
      <c r="A43" s="102"/>
      <c r="B43" s="8" t="s">
        <v>16</v>
      </c>
      <c r="C43" s="9">
        <v>122</v>
      </c>
      <c r="D43" s="9">
        <v>59</v>
      </c>
      <c r="E43" s="9"/>
      <c r="F43" s="9"/>
      <c r="G43" s="10"/>
      <c r="H43" s="10"/>
      <c r="I43" s="11">
        <f>SUM(C43*6,D43*0,H43*15)</f>
        <v>732</v>
      </c>
      <c r="J43" s="12"/>
    </row>
    <row r="44" spans="1:10" ht="12">
      <c r="A44" s="102"/>
      <c r="B44" s="8">
        <v>920</v>
      </c>
      <c r="C44" s="9">
        <v>232</v>
      </c>
      <c r="D44" s="9">
        <v>19</v>
      </c>
      <c r="E44" s="9"/>
      <c r="F44" s="9"/>
      <c r="G44" s="10"/>
      <c r="H44" s="10"/>
      <c r="I44" s="11">
        <f>SUM(C44*6,D44*0,H44*15)</f>
        <v>1392</v>
      </c>
      <c r="J44" s="12"/>
    </row>
    <row r="45" spans="1:10" ht="12">
      <c r="A45" s="102"/>
      <c r="B45" s="8" t="s">
        <v>17</v>
      </c>
      <c r="C45" s="9">
        <v>49</v>
      </c>
      <c r="D45" s="9">
        <v>44</v>
      </c>
      <c r="E45" s="9"/>
      <c r="F45" s="9"/>
      <c r="G45" s="10"/>
      <c r="H45" s="10"/>
      <c r="I45" s="11">
        <f>SUM(C45*6,D45*0,H45*15)</f>
        <v>294</v>
      </c>
      <c r="J45" s="12">
        <f>SUM(I41:I45)</f>
        <v>3696</v>
      </c>
    </row>
    <row r="46" spans="1:10" ht="12">
      <c r="A46" s="102"/>
      <c r="B46" s="13"/>
      <c r="C46" s="14"/>
      <c r="D46" s="14"/>
      <c r="E46" s="14"/>
      <c r="F46" s="14"/>
      <c r="G46" s="15"/>
      <c r="H46" s="15"/>
      <c r="I46" s="16"/>
      <c r="J46" s="17"/>
    </row>
    <row r="47" spans="1:10" ht="12">
      <c r="A47" s="102"/>
      <c r="B47" s="8" t="s">
        <v>18</v>
      </c>
      <c r="C47" s="9"/>
      <c r="D47" s="9"/>
      <c r="E47" s="9"/>
      <c r="F47" s="9"/>
      <c r="G47" s="10"/>
      <c r="H47" s="10"/>
      <c r="I47" s="11">
        <f>SUM(E47*10,F47*7,G47*5,H47*15)</f>
        <v>0</v>
      </c>
      <c r="J47" s="12"/>
    </row>
    <row r="48" spans="1:10" ht="12">
      <c r="A48" s="102"/>
      <c r="B48" s="8" t="s">
        <v>19</v>
      </c>
      <c r="C48" s="9"/>
      <c r="D48" s="9"/>
      <c r="E48" s="9"/>
      <c r="F48" s="9"/>
      <c r="G48" s="10"/>
      <c r="H48" s="10"/>
      <c r="I48" s="11">
        <f>SUM(E48*10,F48*7,G48*5,H48*15)</f>
        <v>0</v>
      </c>
      <c r="J48" s="12">
        <f>SUM(I47:I48)</f>
        <v>0</v>
      </c>
    </row>
    <row r="49" spans="1:10" ht="12">
      <c r="A49" s="102"/>
      <c r="B49" s="18" t="s">
        <v>20</v>
      </c>
      <c r="C49" s="19">
        <f aca="true" t="shared" si="5" ref="C49:I49">SUM(C41:C48)</f>
        <v>616</v>
      </c>
      <c r="D49" s="19">
        <f t="shared" si="5"/>
        <v>184</v>
      </c>
      <c r="E49" s="19">
        <f t="shared" si="5"/>
        <v>0</v>
      </c>
      <c r="F49" s="19">
        <f t="shared" si="5"/>
        <v>0</v>
      </c>
      <c r="G49" s="19">
        <f t="shared" si="5"/>
        <v>0</v>
      </c>
      <c r="H49" s="19">
        <f t="shared" si="5"/>
        <v>0</v>
      </c>
      <c r="I49" s="19">
        <f t="shared" si="5"/>
        <v>3696</v>
      </c>
      <c r="J49" s="20">
        <f>SUM(J48,J45)</f>
        <v>3696</v>
      </c>
    </row>
    <row r="50" spans="1:10" ht="12">
      <c r="A50" s="102">
        <v>41796</v>
      </c>
      <c r="B50" s="8" t="s">
        <v>14</v>
      </c>
      <c r="C50" s="9">
        <v>221</v>
      </c>
      <c r="D50" s="9">
        <v>36</v>
      </c>
      <c r="E50" s="9"/>
      <c r="F50" s="9"/>
      <c r="G50" s="10"/>
      <c r="H50" s="10"/>
      <c r="I50" s="11">
        <f>SUM(C50*6,D50*0,H50*15)</f>
        <v>1326</v>
      </c>
      <c r="J50" s="12"/>
    </row>
    <row r="51" spans="1:10" ht="12">
      <c r="A51" s="102"/>
      <c r="B51" s="8" t="s">
        <v>15</v>
      </c>
      <c r="C51" s="9">
        <v>221</v>
      </c>
      <c r="D51" s="9">
        <v>48</v>
      </c>
      <c r="E51" s="9"/>
      <c r="F51" s="9"/>
      <c r="G51" s="10"/>
      <c r="H51" s="10"/>
      <c r="I51" s="11">
        <f>SUM(C51*6,D51*0,H51*15)</f>
        <v>1326</v>
      </c>
      <c r="J51" s="12"/>
    </row>
    <row r="52" spans="1:10" ht="12">
      <c r="A52" s="102"/>
      <c r="B52" s="8" t="s">
        <v>16</v>
      </c>
      <c r="C52" s="9">
        <v>20</v>
      </c>
      <c r="D52" s="9">
        <v>7</v>
      </c>
      <c r="E52" s="9"/>
      <c r="F52" s="9"/>
      <c r="G52" s="10"/>
      <c r="H52" s="10"/>
      <c r="I52" s="11">
        <f>SUM(C52*6,D52*0,H52*15)</f>
        <v>120</v>
      </c>
      <c r="J52" s="12"/>
    </row>
    <row r="53" spans="1:10" ht="12">
      <c r="A53" s="102"/>
      <c r="B53" s="8">
        <v>920</v>
      </c>
      <c r="C53" s="9">
        <v>244</v>
      </c>
      <c r="D53" s="9">
        <v>27</v>
      </c>
      <c r="E53" s="9"/>
      <c r="F53" s="9"/>
      <c r="G53" s="10"/>
      <c r="H53" s="10"/>
      <c r="I53" s="11">
        <f>SUM(C53*6,D53*0,H53*15)</f>
        <v>1464</v>
      </c>
      <c r="J53" s="12"/>
    </row>
    <row r="54" spans="1:10" ht="12">
      <c r="A54" s="102"/>
      <c r="B54" s="8" t="s">
        <v>17</v>
      </c>
      <c r="C54" s="9">
        <v>93</v>
      </c>
      <c r="D54" s="9">
        <v>33</v>
      </c>
      <c r="E54" s="9"/>
      <c r="F54" s="9"/>
      <c r="G54" s="10"/>
      <c r="H54" s="10"/>
      <c r="I54" s="11">
        <f>SUM(C54*6,D54*0,H54*15)</f>
        <v>558</v>
      </c>
      <c r="J54" s="12">
        <f>SUM(I50:I54)</f>
        <v>4794</v>
      </c>
    </row>
    <row r="55" spans="1:10" ht="12">
      <c r="A55" s="102"/>
      <c r="B55" s="13"/>
      <c r="C55" s="14"/>
      <c r="D55" s="14"/>
      <c r="E55" s="14"/>
      <c r="F55" s="14"/>
      <c r="G55" s="15"/>
      <c r="H55" s="15"/>
      <c r="I55" s="16"/>
      <c r="J55" s="17"/>
    </row>
    <row r="56" spans="1:10" ht="12">
      <c r="A56" s="102"/>
      <c r="B56" s="8" t="s">
        <v>18</v>
      </c>
      <c r="C56" s="9"/>
      <c r="D56" s="9"/>
      <c r="E56" s="9"/>
      <c r="F56" s="9"/>
      <c r="G56" s="10"/>
      <c r="H56" s="10"/>
      <c r="I56" s="11">
        <f>SUM(E56*10,F56*7,G56*5,H56*15)</f>
        <v>0</v>
      </c>
      <c r="J56" s="12"/>
    </row>
    <row r="57" spans="1:10" ht="12">
      <c r="A57" s="102"/>
      <c r="B57" s="8" t="s">
        <v>19</v>
      </c>
      <c r="C57" s="9"/>
      <c r="D57" s="9"/>
      <c r="E57" s="9"/>
      <c r="F57" s="9"/>
      <c r="G57" s="10"/>
      <c r="H57" s="10"/>
      <c r="I57" s="11">
        <f>SUM(E57*10,F57*7,G57*5,H57*15)</f>
        <v>0</v>
      </c>
      <c r="J57" s="12">
        <f>SUM(I56:I57)</f>
        <v>0</v>
      </c>
    </row>
    <row r="58" spans="1:10" ht="12">
      <c r="A58" s="102"/>
      <c r="B58" s="18" t="s">
        <v>20</v>
      </c>
      <c r="C58" s="19">
        <f aca="true" t="shared" si="6" ref="C58:I58">SUM(C50:C57)</f>
        <v>799</v>
      </c>
      <c r="D58" s="19">
        <f t="shared" si="6"/>
        <v>151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4794</v>
      </c>
      <c r="J58" s="20">
        <f>SUM(J57,J54)</f>
        <v>4794</v>
      </c>
    </row>
    <row r="59" spans="1:10" ht="12">
      <c r="A59" s="102">
        <v>41797</v>
      </c>
      <c r="B59" s="8" t="s">
        <v>14</v>
      </c>
      <c r="C59" s="9">
        <v>281</v>
      </c>
      <c r="D59" s="9">
        <v>25</v>
      </c>
      <c r="E59" s="9"/>
      <c r="F59" s="9"/>
      <c r="G59" s="10"/>
      <c r="H59" s="10"/>
      <c r="I59" s="11">
        <f>SUM(C59*6,D59*0,H59*15)</f>
        <v>1686</v>
      </c>
      <c r="J59" s="12"/>
    </row>
    <row r="60" spans="1:10" ht="12">
      <c r="A60" s="102"/>
      <c r="B60" s="8" t="s">
        <v>15</v>
      </c>
      <c r="C60" s="9">
        <v>768</v>
      </c>
      <c r="D60" s="9">
        <v>92</v>
      </c>
      <c r="E60" s="9"/>
      <c r="F60" s="9"/>
      <c r="G60" s="10"/>
      <c r="H60" s="10"/>
      <c r="I60" s="11">
        <f>SUM(C60*6,D60*0,H60*15)</f>
        <v>4608</v>
      </c>
      <c r="J60" s="12"/>
    </row>
    <row r="61" spans="1:10" ht="12">
      <c r="A61" s="102"/>
      <c r="B61" s="8" t="s">
        <v>16</v>
      </c>
      <c r="C61" s="9">
        <v>463</v>
      </c>
      <c r="D61" s="9">
        <v>91</v>
      </c>
      <c r="E61" s="9"/>
      <c r="F61" s="9"/>
      <c r="G61" s="10"/>
      <c r="H61" s="10"/>
      <c r="I61" s="11">
        <f>SUM(C61*6,D61*0,H61*15)</f>
        <v>2778</v>
      </c>
      <c r="J61" s="12"/>
    </row>
    <row r="62" spans="1:10" ht="12">
      <c r="A62" s="102"/>
      <c r="B62" s="8">
        <v>920</v>
      </c>
      <c r="C62" s="9">
        <v>665</v>
      </c>
      <c r="D62" s="9">
        <v>51</v>
      </c>
      <c r="E62" s="9"/>
      <c r="F62" s="9"/>
      <c r="G62" s="10"/>
      <c r="H62" s="10"/>
      <c r="I62" s="11">
        <f>SUM(C62*6,D62*0,H62*15)</f>
        <v>3990</v>
      </c>
      <c r="J62" s="12"/>
    </row>
    <row r="63" spans="1:10" ht="12">
      <c r="A63" s="102"/>
      <c r="B63" s="8" t="s">
        <v>17</v>
      </c>
      <c r="C63" s="9">
        <v>222</v>
      </c>
      <c r="D63" s="9">
        <v>76</v>
      </c>
      <c r="E63" s="9"/>
      <c r="F63" s="9"/>
      <c r="G63" s="10"/>
      <c r="H63" s="10"/>
      <c r="I63" s="11">
        <f>SUM(C63*6,D63*0,H63*15)</f>
        <v>1332</v>
      </c>
      <c r="J63" s="12">
        <f>SUM(I59:I63)</f>
        <v>14394</v>
      </c>
    </row>
    <row r="64" spans="1:10" ht="12">
      <c r="A64" s="102"/>
      <c r="B64" s="13"/>
      <c r="C64" s="14"/>
      <c r="D64" s="14"/>
      <c r="E64" s="14"/>
      <c r="F64" s="14"/>
      <c r="G64" s="15"/>
      <c r="H64" s="15"/>
      <c r="I64" s="16"/>
      <c r="J64" s="17"/>
    </row>
    <row r="65" spans="1:10" ht="12">
      <c r="A65" s="102"/>
      <c r="B65" s="8" t="s">
        <v>18</v>
      </c>
      <c r="C65" s="9"/>
      <c r="D65" s="9"/>
      <c r="E65" s="9"/>
      <c r="F65" s="9"/>
      <c r="G65" s="10"/>
      <c r="H65" s="10"/>
      <c r="I65" s="11">
        <f>SUM(E65*10,F65*7,G65*5,H65*15)</f>
        <v>0</v>
      </c>
      <c r="J65" s="12"/>
    </row>
    <row r="66" spans="1:10" ht="12">
      <c r="A66" s="102"/>
      <c r="B66" s="8" t="s">
        <v>19</v>
      </c>
      <c r="C66" s="9"/>
      <c r="D66" s="9"/>
      <c r="E66" s="9"/>
      <c r="F66" s="9"/>
      <c r="G66" s="10"/>
      <c r="H66" s="10"/>
      <c r="I66" s="11">
        <f>SUM(E66*10,F66*7,G66*5,H66*15)</f>
        <v>0</v>
      </c>
      <c r="J66" s="12">
        <f>SUM(I65:I66)</f>
        <v>0</v>
      </c>
    </row>
    <row r="67" spans="1:10" ht="12">
      <c r="A67" s="102"/>
      <c r="B67" s="18" t="s">
        <v>20</v>
      </c>
      <c r="C67" s="19">
        <f aca="true" t="shared" si="7" ref="C67:I67">SUM(C59:C66)</f>
        <v>2399</v>
      </c>
      <c r="D67" s="19">
        <f t="shared" si="7"/>
        <v>335</v>
      </c>
      <c r="E67" s="19">
        <f t="shared" si="7"/>
        <v>0</v>
      </c>
      <c r="F67" s="19">
        <f t="shared" si="7"/>
        <v>0</v>
      </c>
      <c r="G67" s="19">
        <f t="shared" si="7"/>
        <v>0</v>
      </c>
      <c r="H67" s="19">
        <f t="shared" si="7"/>
        <v>0</v>
      </c>
      <c r="I67" s="19">
        <f t="shared" si="7"/>
        <v>14394</v>
      </c>
      <c r="J67" s="20">
        <f>SUM(J66,J63)</f>
        <v>14394</v>
      </c>
    </row>
    <row r="68" spans="1:10" ht="12">
      <c r="A68" s="102">
        <v>41798</v>
      </c>
      <c r="B68" s="8" t="s">
        <v>14</v>
      </c>
      <c r="C68" s="9">
        <v>800</v>
      </c>
      <c r="D68" s="9">
        <v>75</v>
      </c>
      <c r="E68" s="9"/>
      <c r="F68" s="9"/>
      <c r="G68" s="10"/>
      <c r="H68" s="10"/>
      <c r="I68" s="11">
        <f>SUM(C68*6,D68*0,H68*15)</f>
        <v>4800</v>
      </c>
      <c r="J68" s="12"/>
    </row>
    <row r="69" spans="1:10" ht="12">
      <c r="A69" s="102"/>
      <c r="B69" s="8" t="s">
        <v>15</v>
      </c>
      <c r="C69" s="9">
        <v>984</v>
      </c>
      <c r="D69" s="9">
        <v>120</v>
      </c>
      <c r="E69" s="9"/>
      <c r="F69" s="9"/>
      <c r="G69" s="10"/>
      <c r="H69" s="10"/>
      <c r="I69" s="11">
        <f>SUM(C69*6,D69*0,H69*15)</f>
        <v>5904</v>
      </c>
      <c r="J69" s="12"/>
    </row>
    <row r="70" spans="1:10" ht="12">
      <c r="A70" s="102"/>
      <c r="B70" s="8" t="s">
        <v>16</v>
      </c>
      <c r="C70" s="9">
        <v>233</v>
      </c>
      <c r="D70" s="9">
        <v>62</v>
      </c>
      <c r="E70" s="9"/>
      <c r="F70" s="9"/>
      <c r="G70" s="10"/>
      <c r="H70" s="10"/>
      <c r="I70" s="11">
        <f>SUM(C70*6,D70*0,H70*15)</f>
        <v>1398</v>
      </c>
      <c r="J70" s="12"/>
    </row>
    <row r="71" spans="1:10" ht="12">
      <c r="A71" s="102"/>
      <c r="B71" s="8">
        <v>920</v>
      </c>
      <c r="C71" s="9">
        <v>751</v>
      </c>
      <c r="D71" s="9">
        <v>54</v>
      </c>
      <c r="E71" s="9"/>
      <c r="F71" s="9"/>
      <c r="G71" s="10"/>
      <c r="H71" s="10"/>
      <c r="I71" s="11">
        <f>SUM(C71*6,D71*0,H71*15)</f>
        <v>4506</v>
      </c>
      <c r="J71" s="12"/>
    </row>
    <row r="72" spans="1:10" ht="12">
      <c r="A72" s="102"/>
      <c r="B72" s="8" t="s">
        <v>17</v>
      </c>
      <c r="C72" s="9">
        <v>402</v>
      </c>
      <c r="D72" s="9">
        <v>103</v>
      </c>
      <c r="E72" s="9"/>
      <c r="F72" s="9"/>
      <c r="G72" s="10"/>
      <c r="H72" s="10"/>
      <c r="I72" s="11">
        <f>SUM(C72*6,D72*0,H72*15)</f>
        <v>2412</v>
      </c>
      <c r="J72" s="12">
        <f>SUM(I68:I72)</f>
        <v>19020</v>
      </c>
    </row>
    <row r="73" spans="1:10" ht="12">
      <c r="A73" s="102"/>
      <c r="B73" s="13"/>
      <c r="C73" s="14"/>
      <c r="D73" s="14"/>
      <c r="E73" s="14"/>
      <c r="F73" s="14"/>
      <c r="G73" s="15"/>
      <c r="H73" s="15"/>
      <c r="I73" s="16"/>
      <c r="J73" s="17"/>
    </row>
    <row r="74" spans="1:10" ht="12">
      <c r="A74" s="102"/>
      <c r="B74" s="8" t="s">
        <v>18</v>
      </c>
      <c r="C74" s="9"/>
      <c r="D74" s="9"/>
      <c r="E74" s="9"/>
      <c r="F74" s="9"/>
      <c r="G74" s="10"/>
      <c r="H74" s="10"/>
      <c r="I74" s="11">
        <f>SUM(E74*10,F74*7,G74*5,H74*15)</f>
        <v>0</v>
      </c>
      <c r="J74" s="12"/>
    </row>
    <row r="75" spans="1:10" ht="12">
      <c r="A75" s="102"/>
      <c r="B75" s="8" t="s">
        <v>19</v>
      </c>
      <c r="C75" s="9"/>
      <c r="D75" s="9"/>
      <c r="E75" s="9"/>
      <c r="F75" s="9"/>
      <c r="G75" s="10"/>
      <c r="H75" s="10"/>
      <c r="I75" s="11">
        <f>SUM(E75*10,F75*7,G75*5,H75*15)</f>
        <v>0</v>
      </c>
      <c r="J75" s="12">
        <f>SUM(I74:I75)</f>
        <v>0</v>
      </c>
    </row>
    <row r="76" spans="1:10" ht="12">
      <c r="A76" s="102"/>
      <c r="B76" s="18" t="s">
        <v>20</v>
      </c>
      <c r="C76" s="19">
        <f aca="true" t="shared" si="8" ref="C76:I76">SUM(C68:C75)</f>
        <v>3170</v>
      </c>
      <c r="D76" s="19">
        <f t="shared" si="8"/>
        <v>414</v>
      </c>
      <c r="E76" s="19">
        <f t="shared" si="8"/>
        <v>0</v>
      </c>
      <c r="F76" s="19">
        <f t="shared" si="8"/>
        <v>0</v>
      </c>
      <c r="G76" s="19">
        <f t="shared" si="8"/>
        <v>0</v>
      </c>
      <c r="H76" s="19">
        <f t="shared" si="8"/>
        <v>0</v>
      </c>
      <c r="I76" s="19">
        <f t="shared" si="8"/>
        <v>19020</v>
      </c>
      <c r="J76" s="20">
        <f>SUM(J75,J72)</f>
        <v>19020</v>
      </c>
    </row>
    <row r="77" spans="1:10" ht="12">
      <c r="A77" s="102">
        <v>41799</v>
      </c>
      <c r="B77" s="8" t="s">
        <v>14</v>
      </c>
      <c r="C77" s="9">
        <v>188</v>
      </c>
      <c r="D77" s="9">
        <v>16</v>
      </c>
      <c r="E77" s="9"/>
      <c r="F77" s="9"/>
      <c r="G77" s="10"/>
      <c r="H77" s="10"/>
      <c r="I77" s="11">
        <f>SUM(C77*6,D77*0,H77*15)</f>
        <v>1128</v>
      </c>
      <c r="J77" s="12"/>
    </row>
    <row r="78" spans="1:10" ht="12">
      <c r="A78" s="102"/>
      <c r="B78" s="8" t="s">
        <v>15</v>
      </c>
      <c r="C78" s="9">
        <v>0</v>
      </c>
      <c r="D78" s="9">
        <v>0</v>
      </c>
      <c r="E78" s="9">
        <v>0</v>
      </c>
      <c r="F78" s="9"/>
      <c r="G78" s="10"/>
      <c r="H78" s="10"/>
      <c r="I78" s="11">
        <f>SUM(C78*6,D78*0,H78*15)</f>
        <v>0</v>
      </c>
      <c r="J78" s="12"/>
    </row>
    <row r="79" spans="1:10" ht="12">
      <c r="A79" s="102"/>
      <c r="B79" s="8" t="s">
        <v>16</v>
      </c>
      <c r="C79" s="9">
        <v>337</v>
      </c>
      <c r="D79" s="9">
        <v>33</v>
      </c>
      <c r="E79" s="9"/>
      <c r="F79" s="9"/>
      <c r="G79" s="10"/>
      <c r="H79" s="10"/>
      <c r="I79" s="11">
        <f>SUM(C79*6,D79*0,H79*15)</f>
        <v>2022</v>
      </c>
      <c r="J79" s="12"/>
    </row>
    <row r="80" spans="1:10" ht="12">
      <c r="A80" s="102"/>
      <c r="B80" s="8">
        <v>920</v>
      </c>
      <c r="C80" s="9">
        <v>216</v>
      </c>
      <c r="D80" s="9">
        <v>9</v>
      </c>
      <c r="E80" s="9"/>
      <c r="F80" s="9"/>
      <c r="G80" s="10"/>
      <c r="H80" s="10"/>
      <c r="I80" s="11">
        <f>SUM(C80*6,D80*0,H80*15)</f>
        <v>1296</v>
      </c>
      <c r="J80" s="12"/>
    </row>
    <row r="81" spans="1:10" ht="12">
      <c r="A81" s="102"/>
      <c r="B81" s="8" t="s">
        <v>17</v>
      </c>
      <c r="C81" s="9">
        <v>78</v>
      </c>
      <c r="D81" s="9">
        <v>19</v>
      </c>
      <c r="E81" s="9"/>
      <c r="F81" s="9"/>
      <c r="G81" s="10"/>
      <c r="H81" s="10"/>
      <c r="I81" s="11">
        <f>SUM(C81*6,D81*0,H81*15)</f>
        <v>468</v>
      </c>
      <c r="J81" s="12">
        <f>SUM(I77:I81)</f>
        <v>4914</v>
      </c>
    </row>
    <row r="82" spans="1:10" ht="12">
      <c r="A82" s="102"/>
      <c r="B82" s="13"/>
      <c r="C82" s="14"/>
      <c r="D82" s="14"/>
      <c r="E82" s="14"/>
      <c r="F82" s="14"/>
      <c r="G82" s="15"/>
      <c r="H82" s="15"/>
      <c r="I82" s="16"/>
      <c r="J82" s="17"/>
    </row>
    <row r="83" spans="1:10" ht="12">
      <c r="A83" s="102"/>
      <c r="B83" s="8" t="s">
        <v>18</v>
      </c>
      <c r="C83" s="9"/>
      <c r="D83" s="9"/>
      <c r="E83" s="9"/>
      <c r="F83" s="9"/>
      <c r="G83" s="10"/>
      <c r="H83" s="10"/>
      <c r="I83" s="11">
        <f>SUM(E83*10,F83*7,G83*5,H83*15)</f>
        <v>0</v>
      </c>
      <c r="J83" s="12"/>
    </row>
    <row r="84" spans="1:10" ht="12">
      <c r="A84" s="102"/>
      <c r="B84" s="8" t="s">
        <v>19</v>
      </c>
      <c r="C84" s="9"/>
      <c r="D84" s="9"/>
      <c r="E84" s="9"/>
      <c r="F84" s="9"/>
      <c r="G84" s="10"/>
      <c r="H84" s="10"/>
      <c r="I84" s="11">
        <f>SUM(E84*10,F84*7,G84*5,H84*15)</f>
        <v>0</v>
      </c>
      <c r="J84" s="12">
        <f>SUM(I83:I84)</f>
        <v>0</v>
      </c>
    </row>
    <row r="85" spans="1:10" ht="12">
      <c r="A85" s="102"/>
      <c r="B85" s="18" t="s">
        <v>20</v>
      </c>
      <c r="C85" s="19">
        <f aca="true" t="shared" si="9" ref="C85:I85">SUM(C77:C84)</f>
        <v>819</v>
      </c>
      <c r="D85" s="19">
        <f t="shared" si="9"/>
        <v>77</v>
      </c>
      <c r="E85" s="19">
        <f t="shared" si="9"/>
        <v>0</v>
      </c>
      <c r="F85" s="19">
        <f t="shared" si="9"/>
        <v>0</v>
      </c>
      <c r="G85" s="19">
        <f t="shared" si="9"/>
        <v>0</v>
      </c>
      <c r="H85" s="19">
        <f t="shared" si="9"/>
        <v>0</v>
      </c>
      <c r="I85" s="19">
        <f t="shared" si="9"/>
        <v>4914</v>
      </c>
      <c r="J85" s="20">
        <f>SUM(J84,J81)</f>
        <v>4914</v>
      </c>
    </row>
    <row r="86" spans="1:10" ht="12">
      <c r="A86" s="103" t="s">
        <v>22</v>
      </c>
      <c r="B86" s="103">
        <v>920</v>
      </c>
      <c r="C86" s="21">
        <f aca="true" t="shared" si="10" ref="C86:J86">SUM(C85,C76,C67,C58,C49,C40,C31)</f>
        <v>9047</v>
      </c>
      <c r="D86" s="21">
        <f t="shared" si="10"/>
        <v>1373</v>
      </c>
      <c r="E86" s="21">
        <f t="shared" si="10"/>
        <v>0</v>
      </c>
      <c r="F86" s="21">
        <f t="shared" si="10"/>
        <v>0</v>
      </c>
      <c r="G86" s="21">
        <f t="shared" si="10"/>
        <v>0</v>
      </c>
      <c r="H86" s="21">
        <f t="shared" si="10"/>
        <v>0</v>
      </c>
      <c r="I86" s="21">
        <f t="shared" si="10"/>
        <v>54282</v>
      </c>
      <c r="J86" s="21">
        <f t="shared" si="10"/>
        <v>54282</v>
      </c>
    </row>
    <row r="87" spans="1:10" ht="12">
      <c r="A87" s="102">
        <v>41800</v>
      </c>
      <c r="B87" s="8" t="s">
        <v>14</v>
      </c>
      <c r="C87" s="9">
        <v>163</v>
      </c>
      <c r="D87" s="9">
        <v>21</v>
      </c>
      <c r="E87" s="9"/>
      <c r="F87" s="9"/>
      <c r="G87" s="10"/>
      <c r="H87" s="10"/>
      <c r="I87" s="11">
        <f>SUM(C87*6,D87*0,H87*15)</f>
        <v>978</v>
      </c>
      <c r="J87" s="12"/>
    </row>
    <row r="88" spans="1:10" ht="12">
      <c r="A88" s="102"/>
      <c r="B88" s="8" t="s">
        <v>15</v>
      </c>
      <c r="C88" s="9">
        <v>167</v>
      </c>
      <c r="D88" s="9">
        <v>14</v>
      </c>
      <c r="E88" s="9"/>
      <c r="F88" s="9"/>
      <c r="G88" s="10"/>
      <c r="H88" s="10"/>
      <c r="I88" s="11">
        <f>SUM(C88*6,D88*0,H88*15)</f>
        <v>1002</v>
      </c>
      <c r="J88" s="12"/>
    </row>
    <row r="89" spans="1:10" ht="12">
      <c r="A89" s="102"/>
      <c r="B89" s="8" t="s">
        <v>16</v>
      </c>
      <c r="C89" s="9">
        <v>41</v>
      </c>
      <c r="D89" s="9">
        <v>24</v>
      </c>
      <c r="E89" s="9"/>
      <c r="F89" s="9"/>
      <c r="G89" s="10"/>
      <c r="H89" s="10"/>
      <c r="I89" s="11">
        <f>SUM(C89*6,D89*0,H89*15)</f>
        <v>246</v>
      </c>
      <c r="J89" s="12"/>
    </row>
    <row r="90" spans="1:10" ht="12">
      <c r="A90" s="102"/>
      <c r="B90" s="8">
        <v>920</v>
      </c>
      <c r="C90" s="9">
        <v>255</v>
      </c>
      <c r="D90" s="9">
        <v>4</v>
      </c>
      <c r="E90" s="9"/>
      <c r="F90" s="9"/>
      <c r="G90" s="10"/>
      <c r="H90" s="10"/>
      <c r="I90" s="11">
        <f>SUM(C90*6,D90*0,H90*15)</f>
        <v>1530</v>
      </c>
      <c r="J90" s="12"/>
    </row>
    <row r="91" spans="1:10" ht="12">
      <c r="A91" s="102"/>
      <c r="B91" s="8" t="s">
        <v>17</v>
      </c>
      <c r="C91" s="9">
        <v>73</v>
      </c>
      <c r="D91" s="9">
        <v>17</v>
      </c>
      <c r="E91" s="9"/>
      <c r="F91" s="9"/>
      <c r="G91" s="10"/>
      <c r="H91" s="10"/>
      <c r="I91" s="11">
        <f>SUM(C91*6,D91*0,H91*15)</f>
        <v>438</v>
      </c>
      <c r="J91" s="12">
        <f>SUM(I87:I91)</f>
        <v>4194</v>
      </c>
    </row>
    <row r="92" spans="1:10" ht="12">
      <c r="A92" s="102"/>
      <c r="B92" s="13"/>
      <c r="C92" s="14"/>
      <c r="D92" s="14"/>
      <c r="E92" s="14"/>
      <c r="F92" s="14"/>
      <c r="G92" s="15"/>
      <c r="H92" s="15"/>
      <c r="I92" s="16"/>
      <c r="J92" s="17"/>
    </row>
    <row r="93" spans="1:10" ht="12">
      <c r="A93" s="102"/>
      <c r="B93" s="8" t="s">
        <v>18</v>
      </c>
      <c r="C93" s="9"/>
      <c r="D93" s="9"/>
      <c r="E93" s="9"/>
      <c r="F93" s="9"/>
      <c r="G93" s="10"/>
      <c r="H93" s="10"/>
      <c r="I93" s="11">
        <f>SUM(E93*10,F93*7,G93*5,H93*15)</f>
        <v>0</v>
      </c>
      <c r="J93" s="12"/>
    </row>
    <row r="94" spans="1:10" ht="12">
      <c r="A94" s="102"/>
      <c r="B94" s="8" t="s">
        <v>19</v>
      </c>
      <c r="C94" s="9"/>
      <c r="D94" s="9"/>
      <c r="E94" s="9"/>
      <c r="F94" s="9"/>
      <c r="G94" s="10"/>
      <c r="H94" s="10"/>
      <c r="I94" s="11">
        <f>SUM(E94*10,F94*7,G94*5,H94*15)</f>
        <v>0</v>
      </c>
      <c r="J94" s="12">
        <f>SUM(I93:I94)</f>
        <v>0</v>
      </c>
    </row>
    <row r="95" spans="1:10" ht="12">
      <c r="A95" s="102"/>
      <c r="B95" s="18" t="s">
        <v>20</v>
      </c>
      <c r="C95" s="19">
        <f aca="true" t="shared" si="11" ref="C95:I95">SUM(C87:C94)</f>
        <v>699</v>
      </c>
      <c r="D95" s="19">
        <f t="shared" si="11"/>
        <v>80</v>
      </c>
      <c r="E95" s="19">
        <f t="shared" si="11"/>
        <v>0</v>
      </c>
      <c r="F95" s="19">
        <f t="shared" si="11"/>
        <v>0</v>
      </c>
      <c r="G95" s="19">
        <f t="shared" si="11"/>
        <v>0</v>
      </c>
      <c r="H95" s="19">
        <f t="shared" si="11"/>
        <v>0</v>
      </c>
      <c r="I95" s="19">
        <f t="shared" si="11"/>
        <v>4194</v>
      </c>
      <c r="J95" s="20">
        <f>SUM(J94,J91)</f>
        <v>4194</v>
      </c>
    </row>
    <row r="96" spans="1:10" ht="12">
      <c r="A96" s="102">
        <v>41801</v>
      </c>
      <c r="B96" s="8" t="s">
        <v>14</v>
      </c>
      <c r="C96" s="9">
        <v>32</v>
      </c>
      <c r="D96" s="9">
        <v>10</v>
      </c>
      <c r="E96" s="9"/>
      <c r="F96" s="9"/>
      <c r="G96" s="10"/>
      <c r="H96" s="10"/>
      <c r="I96" s="11">
        <f>SUM(C96*6,D96*0,H96*15)</f>
        <v>192</v>
      </c>
      <c r="J96" s="12"/>
    </row>
    <row r="97" spans="1:10" ht="12">
      <c r="A97" s="102"/>
      <c r="B97" s="8" t="s">
        <v>15</v>
      </c>
      <c r="C97" s="9">
        <v>155</v>
      </c>
      <c r="D97" s="9">
        <v>24</v>
      </c>
      <c r="E97" s="9"/>
      <c r="F97" s="9"/>
      <c r="G97" s="10"/>
      <c r="H97" s="10"/>
      <c r="I97" s="11">
        <f>SUM(C97*6,D97*0,H97*15)</f>
        <v>930</v>
      </c>
      <c r="J97" s="12"/>
    </row>
    <row r="98" spans="1:10" ht="12">
      <c r="A98" s="102"/>
      <c r="B98" s="8" t="s">
        <v>16</v>
      </c>
      <c r="C98" s="9">
        <v>132</v>
      </c>
      <c r="D98" s="9">
        <v>19</v>
      </c>
      <c r="E98" s="9"/>
      <c r="F98" s="9"/>
      <c r="G98" s="10"/>
      <c r="H98" s="10"/>
      <c r="I98" s="11">
        <f>SUM(C98*6,D98*0,H98*15)</f>
        <v>792</v>
      </c>
      <c r="J98" s="12"/>
    </row>
    <row r="99" spans="1:245" ht="12">
      <c r="A99" s="102"/>
      <c r="B99" s="8">
        <v>920</v>
      </c>
      <c r="C99" s="9">
        <v>185</v>
      </c>
      <c r="D99" s="9">
        <v>11</v>
      </c>
      <c r="E99" s="9"/>
      <c r="F99" s="9"/>
      <c r="G99" s="10"/>
      <c r="H99" s="10"/>
      <c r="I99" s="11">
        <f>SUM(C99*6,D99*0,H99*15)</f>
        <v>1110</v>
      </c>
      <c r="J99" s="12"/>
      <c r="IK99">
        <f>SUM(A99:IJ99)</f>
        <v>2226</v>
      </c>
    </row>
    <row r="100" spans="1:10" ht="12">
      <c r="A100" s="102"/>
      <c r="B100" s="8" t="s">
        <v>17</v>
      </c>
      <c r="C100" s="9">
        <v>78</v>
      </c>
      <c r="D100" s="9">
        <v>18</v>
      </c>
      <c r="E100" s="9"/>
      <c r="F100" s="9"/>
      <c r="G100" s="10"/>
      <c r="H100" s="10"/>
      <c r="I100" s="11">
        <f>SUM(C100*6,D100*0,H100*15)</f>
        <v>468</v>
      </c>
      <c r="J100" s="12">
        <f>SUM(I96:I100)</f>
        <v>3492</v>
      </c>
    </row>
    <row r="101" spans="1:10" ht="12">
      <c r="A101" s="102"/>
      <c r="B101" s="13"/>
      <c r="C101" s="14"/>
      <c r="D101" s="14"/>
      <c r="E101" s="14"/>
      <c r="F101" s="14"/>
      <c r="G101" s="15"/>
      <c r="H101" s="15"/>
      <c r="I101" s="16"/>
      <c r="J101" s="17"/>
    </row>
    <row r="102" spans="1:10" ht="12">
      <c r="A102" s="102"/>
      <c r="B102" s="8" t="s">
        <v>18</v>
      </c>
      <c r="C102" s="9"/>
      <c r="D102" s="9"/>
      <c r="E102" s="9"/>
      <c r="F102" s="9"/>
      <c r="G102" s="10"/>
      <c r="H102" s="10"/>
      <c r="I102" s="11">
        <f>SUM(E102*10,F102*7,G102*5,H102*15)</f>
        <v>0</v>
      </c>
      <c r="J102" s="12"/>
    </row>
    <row r="103" spans="1:10" ht="12">
      <c r="A103" s="102"/>
      <c r="B103" s="8" t="s">
        <v>19</v>
      </c>
      <c r="C103" s="9"/>
      <c r="D103" s="9"/>
      <c r="E103" s="9"/>
      <c r="F103" s="9"/>
      <c r="G103" s="10"/>
      <c r="H103" s="10"/>
      <c r="I103" s="11">
        <f>SUM(E103*10,F103*7,G103*5,H103*15)</f>
        <v>0</v>
      </c>
      <c r="J103" s="12">
        <f>SUM(I102:I103)</f>
        <v>0</v>
      </c>
    </row>
    <row r="104" spans="1:10" ht="12">
      <c r="A104" s="102"/>
      <c r="B104" s="18" t="s">
        <v>20</v>
      </c>
      <c r="C104" s="19">
        <f aca="true" t="shared" si="12" ref="C104:I104">SUM(C96:C103)</f>
        <v>582</v>
      </c>
      <c r="D104" s="19">
        <f t="shared" si="12"/>
        <v>82</v>
      </c>
      <c r="E104" s="19">
        <f t="shared" si="12"/>
        <v>0</v>
      </c>
      <c r="F104" s="19">
        <f t="shared" si="12"/>
        <v>0</v>
      </c>
      <c r="G104" s="19">
        <f t="shared" si="12"/>
        <v>0</v>
      </c>
      <c r="H104" s="19">
        <f t="shared" si="12"/>
        <v>0</v>
      </c>
      <c r="I104" s="19">
        <f t="shared" si="12"/>
        <v>3492</v>
      </c>
      <c r="J104" s="20">
        <f>SUM(J103,J100)</f>
        <v>3492</v>
      </c>
    </row>
    <row r="105" spans="1:10" ht="12">
      <c r="A105" s="102">
        <v>41802</v>
      </c>
      <c r="B105" s="8" t="s">
        <v>14</v>
      </c>
      <c r="C105" s="9">
        <v>56</v>
      </c>
      <c r="D105" s="9">
        <v>11</v>
      </c>
      <c r="E105" s="9"/>
      <c r="F105" s="9"/>
      <c r="G105" s="10"/>
      <c r="H105" s="10"/>
      <c r="I105" s="11">
        <f>SUM(C105*6,D105*0,H105*15)</f>
        <v>336</v>
      </c>
      <c r="J105" s="12"/>
    </row>
    <row r="106" spans="1:10" ht="12">
      <c r="A106" s="102"/>
      <c r="B106" s="8" t="s">
        <v>15</v>
      </c>
      <c r="C106" s="9">
        <v>91</v>
      </c>
      <c r="D106" s="9">
        <v>23</v>
      </c>
      <c r="E106" s="9"/>
      <c r="F106" s="9"/>
      <c r="G106" s="10"/>
      <c r="H106" s="10"/>
      <c r="I106" s="11">
        <f>SUM(C106*6,D106*0,H106*15)</f>
        <v>546</v>
      </c>
      <c r="J106" s="12"/>
    </row>
    <row r="107" spans="1:10" ht="12">
      <c r="A107" s="102"/>
      <c r="B107" s="8" t="s">
        <v>16</v>
      </c>
      <c r="C107" s="9">
        <v>34</v>
      </c>
      <c r="D107" s="9">
        <v>11</v>
      </c>
      <c r="E107" s="9"/>
      <c r="F107" s="9"/>
      <c r="G107" s="10"/>
      <c r="H107" s="10"/>
      <c r="I107" s="11">
        <f>SUM(C107*6,D107*0,H107*15)</f>
        <v>204</v>
      </c>
      <c r="J107" s="12"/>
    </row>
    <row r="108" spans="1:10" ht="12">
      <c r="A108" s="102"/>
      <c r="B108" s="8">
        <v>920</v>
      </c>
      <c r="C108" s="9">
        <v>138</v>
      </c>
      <c r="D108" s="9">
        <v>1</v>
      </c>
      <c r="E108" s="9"/>
      <c r="F108" s="9"/>
      <c r="G108" s="10"/>
      <c r="H108" s="10"/>
      <c r="I108" s="11">
        <f>SUM(C108*6,D108*0,H108*15)</f>
        <v>828</v>
      </c>
      <c r="J108" s="12"/>
    </row>
    <row r="109" spans="1:10" ht="12">
      <c r="A109" s="102"/>
      <c r="B109" s="8" t="s">
        <v>17</v>
      </c>
      <c r="C109" s="9">
        <v>75</v>
      </c>
      <c r="D109" s="9">
        <v>47</v>
      </c>
      <c r="E109" s="9"/>
      <c r="F109" s="9"/>
      <c r="G109" s="10"/>
      <c r="H109" s="10"/>
      <c r="I109" s="11">
        <f>SUM(C109*6,D109*0,H109*15)</f>
        <v>450</v>
      </c>
      <c r="J109" s="12">
        <f>SUM(I105:I109)</f>
        <v>2364</v>
      </c>
    </row>
    <row r="110" spans="1:10" ht="12">
      <c r="A110" s="102"/>
      <c r="B110" s="13"/>
      <c r="C110" s="14"/>
      <c r="D110" s="14"/>
      <c r="E110" s="14"/>
      <c r="F110" s="14"/>
      <c r="G110" s="15"/>
      <c r="H110" s="15"/>
      <c r="I110" s="16"/>
      <c r="J110" s="17"/>
    </row>
    <row r="111" spans="1:10" ht="12">
      <c r="A111" s="102"/>
      <c r="B111" s="8" t="s">
        <v>18</v>
      </c>
      <c r="C111" s="9"/>
      <c r="D111" s="9"/>
      <c r="E111" s="9"/>
      <c r="F111" s="9"/>
      <c r="G111" s="10"/>
      <c r="H111" s="10"/>
      <c r="I111" s="11">
        <f>SUM(E111*10,F111*7,G111*5,H111*15)</f>
        <v>0</v>
      </c>
      <c r="J111" s="12"/>
    </row>
    <row r="112" spans="1:10" ht="12">
      <c r="A112" s="102"/>
      <c r="B112" s="8" t="s">
        <v>19</v>
      </c>
      <c r="C112" s="9"/>
      <c r="D112" s="9"/>
      <c r="E112" s="9"/>
      <c r="F112" s="9"/>
      <c r="G112" s="10"/>
      <c r="H112" s="10"/>
      <c r="I112" s="11">
        <f>SUM(E112*10,F112*7,G112*5,H112*15)</f>
        <v>0</v>
      </c>
      <c r="J112" s="12">
        <f>SUM(I111:I112)</f>
        <v>0</v>
      </c>
    </row>
    <row r="113" spans="1:10" ht="12">
      <c r="A113" s="102"/>
      <c r="B113" s="18" t="s">
        <v>20</v>
      </c>
      <c r="C113" s="19">
        <f aca="true" t="shared" si="13" ref="C113:I113">SUM(C105:C112)</f>
        <v>394</v>
      </c>
      <c r="D113" s="19">
        <f t="shared" si="13"/>
        <v>93</v>
      </c>
      <c r="E113" s="19">
        <f t="shared" si="13"/>
        <v>0</v>
      </c>
      <c r="F113" s="19">
        <f t="shared" si="13"/>
        <v>0</v>
      </c>
      <c r="G113" s="19">
        <f t="shared" si="13"/>
        <v>0</v>
      </c>
      <c r="H113" s="19">
        <f t="shared" si="13"/>
        <v>0</v>
      </c>
      <c r="I113" s="19">
        <f t="shared" si="13"/>
        <v>2364</v>
      </c>
      <c r="J113" s="20">
        <f>SUM(J112,J109)</f>
        <v>2364</v>
      </c>
    </row>
    <row r="114" spans="1:10" ht="12">
      <c r="A114" s="102">
        <v>41803</v>
      </c>
      <c r="B114" s="8" t="s">
        <v>14</v>
      </c>
      <c r="C114" s="9">
        <v>42</v>
      </c>
      <c r="D114" s="9">
        <v>11</v>
      </c>
      <c r="E114" s="9"/>
      <c r="F114" s="9"/>
      <c r="G114" s="10"/>
      <c r="H114" s="10"/>
      <c r="I114" s="11">
        <f>SUM(C114*6,D114*0,H114*15)</f>
        <v>252</v>
      </c>
      <c r="J114" s="12"/>
    </row>
    <row r="115" spans="1:10" ht="12">
      <c r="A115" s="102"/>
      <c r="B115" s="8" t="s">
        <v>15</v>
      </c>
      <c r="C115" s="9">
        <v>213</v>
      </c>
      <c r="D115" s="9">
        <v>27</v>
      </c>
      <c r="E115" s="9"/>
      <c r="F115" s="9"/>
      <c r="G115" s="10"/>
      <c r="H115" s="10"/>
      <c r="I115" s="11">
        <f>SUM(C115*6,D115*0,H115*15)</f>
        <v>1278</v>
      </c>
      <c r="J115" s="12"/>
    </row>
    <row r="116" spans="1:10" ht="12">
      <c r="A116" s="102"/>
      <c r="B116" s="8" t="s">
        <v>16</v>
      </c>
      <c r="C116" s="9">
        <v>141</v>
      </c>
      <c r="D116" s="9">
        <v>15</v>
      </c>
      <c r="E116" s="9"/>
      <c r="F116" s="9"/>
      <c r="G116" s="10"/>
      <c r="H116" s="10"/>
      <c r="I116" s="11">
        <f>SUM(C116*6,D116*0,H116*15)</f>
        <v>846</v>
      </c>
      <c r="J116" s="12"/>
    </row>
    <row r="117" spans="1:10" ht="12">
      <c r="A117" s="102"/>
      <c r="B117" s="8">
        <v>920</v>
      </c>
      <c r="C117" s="9">
        <v>286</v>
      </c>
      <c r="D117" s="9">
        <v>10</v>
      </c>
      <c r="E117" s="9"/>
      <c r="F117" s="9"/>
      <c r="G117" s="10"/>
      <c r="H117" s="10"/>
      <c r="I117" s="11">
        <f>SUM(C117*6,D117*0,H117*15)</f>
        <v>1716</v>
      </c>
      <c r="J117" s="12"/>
    </row>
    <row r="118" spans="1:10" ht="12">
      <c r="A118" s="102"/>
      <c r="B118" s="8" t="s">
        <v>17</v>
      </c>
      <c r="C118" s="9">
        <v>87</v>
      </c>
      <c r="D118" s="9">
        <v>60</v>
      </c>
      <c r="E118" s="9"/>
      <c r="F118" s="9"/>
      <c r="G118" s="10"/>
      <c r="H118" s="10"/>
      <c r="I118" s="11">
        <f>SUM(C118*6,D118*0,H118*15)</f>
        <v>522</v>
      </c>
      <c r="J118" s="12">
        <f>SUM(I114:I118)</f>
        <v>4614</v>
      </c>
    </row>
    <row r="119" spans="1:10" ht="12">
      <c r="A119" s="102"/>
      <c r="B119" s="13"/>
      <c r="C119" s="14"/>
      <c r="D119" s="14"/>
      <c r="E119" s="14"/>
      <c r="F119" s="14"/>
      <c r="G119" s="15"/>
      <c r="H119" s="15"/>
      <c r="I119" s="16"/>
      <c r="J119" s="17"/>
    </row>
    <row r="120" spans="1:10" ht="12">
      <c r="A120" s="102"/>
      <c r="B120" s="8" t="s">
        <v>18</v>
      </c>
      <c r="C120" s="9"/>
      <c r="D120" s="9"/>
      <c r="E120" s="9"/>
      <c r="F120" s="9"/>
      <c r="G120" s="10"/>
      <c r="H120" s="10"/>
      <c r="I120" s="11">
        <f>SUM(E120*10,F120*7,G120*5,H120*15)</f>
        <v>0</v>
      </c>
      <c r="J120" s="12"/>
    </row>
    <row r="121" spans="1:10" ht="12">
      <c r="A121" s="102"/>
      <c r="B121" s="8" t="s">
        <v>19</v>
      </c>
      <c r="C121" s="9"/>
      <c r="D121" s="9"/>
      <c r="E121" s="9"/>
      <c r="F121" s="9"/>
      <c r="G121" s="10"/>
      <c r="H121" s="10"/>
      <c r="I121" s="11">
        <f>SUM(E121*10,F121*7,G121*5,H121*15)</f>
        <v>0</v>
      </c>
      <c r="J121" s="12">
        <f>SUM(I120:I121)</f>
        <v>0</v>
      </c>
    </row>
    <row r="122" spans="1:10" ht="12">
      <c r="A122" s="102"/>
      <c r="B122" s="18" t="s">
        <v>20</v>
      </c>
      <c r="C122" s="19">
        <f aca="true" t="shared" si="14" ref="C122:I122">SUM(C114:C121)</f>
        <v>769</v>
      </c>
      <c r="D122" s="19">
        <f t="shared" si="14"/>
        <v>123</v>
      </c>
      <c r="E122" s="19">
        <f t="shared" si="14"/>
        <v>0</v>
      </c>
      <c r="F122" s="19">
        <f t="shared" si="14"/>
        <v>0</v>
      </c>
      <c r="G122" s="19">
        <f t="shared" si="14"/>
        <v>0</v>
      </c>
      <c r="H122" s="19">
        <f t="shared" si="14"/>
        <v>0</v>
      </c>
      <c r="I122" s="19">
        <f t="shared" si="14"/>
        <v>4614</v>
      </c>
      <c r="J122" s="20">
        <f>SUM(J121,J118)</f>
        <v>4614</v>
      </c>
    </row>
    <row r="123" spans="1:10" ht="12">
      <c r="A123" s="102">
        <v>41804</v>
      </c>
      <c r="B123" s="8" t="s">
        <v>14</v>
      </c>
      <c r="C123" s="9">
        <v>525</v>
      </c>
      <c r="D123" s="9">
        <v>56</v>
      </c>
      <c r="E123" s="9"/>
      <c r="F123" s="9"/>
      <c r="G123" s="10"/>
      <c r="H123" s="10"/>
      <c r="I123" s="11">
        <f>SUM(C123*6,D123*0,H123*15)</f>
        <v>3150</v>
      </c>
      <c r="J123" s="12"/>
    </row>
    <row r="124" spans="1:10" ht="12">
      <c r="A124" s="102"/>
      <c r="B124" s="8" t="s">
        <v>15</v>
      </c>
      <c r="C124" s="9">
        <v>404</v>
      </c>
      <c r="D124" s="9">
        <v>608</v>
      </c>
      <c r="E124" s="9"/>
      <c r="F124" s="9"/>
      <c r="G124" s="10"/>
      <c r="H124" s="10"/>
      <c r="I124" s="11">
        <f>SUM(C124*6,D124*0,H124*15)</f>
        <v>2424</v>
      </c>
      <c r="J124" s="12"/>
    </row>
    <row r="125" spans="1:10" ht="12">
      <c r="A125" s="102"/>
      <c r="B125" s="8" t="s">
        <v>16</v>
      </c>
      <c r="C125" s="9">
        <v>210</v>
      </c>
      <c r="D125" s="9">
        <v>63</v>
      </c>
      <c r="E125" s="9"/>
      <c r="F125" s="9"/>
      <c r="G125" s="10"/>
      <c r="H125" s="10"/>
      <c r="I125" s="11">
        <f>SUM(C125*6,D125*0,H125*15)</f>
        <v>1260</v>
      </c>
      <c r="J125" s="12"/>
    </row>
    <row r="126" spans="1:10" ht="12">
      <c r="A126" s="102"/>
      <c r="B126" s="8">
        <v>920</v>
      </c>
      <c r="C126" s="9">
        <v>527</v>
      </c>
      <c r="D126" s="9">
        <v>24</v>
      </c>
      <c r="E126" s="9"/>
      <c r="F126" s="9"/>
      <c r="G126" s="10"/>
      <c r="H126" s="10"/>
      <c r="I126" s="11">
        <f>SUM(C126*6,D126*0,H126*15)</f>
        <v>3162</v>
      </c>
      <c r="J126" s="12"/>
    </row>
    <row r="127" spans="1:10" ht="12">
      <c r="A127" s="102"/>
      <c r="B127" s="8" t="s">
        <v>17</v>
      </c>
      <c r="C127" s="9">
        <v>289</v>
      </c>
      <c r="D127" s="9">
        <v>100</v>
      </c>
      <c r="E127" s="9"/>
      <c r="F127" s="9"/>
      <c r="G127" s="10"/>
      <c r="H127" s="10"/>
      <c r="I127" s="11">
        <f>SUM(C127*6,D127*0,H127*15)</f>
        <v>1734</v>
      </c>
      <c r="J127" s="12">
        <f>SUM(I123:I127)</f>
        <v>11730</v>
      </c>
    </row>
    <row r="128" spans="1:10" ht="12">
      <c r="A128" s="102"/>
      <c r="B128" s="13"/>
      <c r="C128" s="14"/>
      <c r="D128" s="14"/>
      <c r="E128" s="14"/>
      <c r="F128" s="14"/>
      <c r="G128" s="15"/>
      <c r="H128" s="15"/>
      <c r="I128" s="16"/>
      <c r="J128" s="17"/>
    </row>
    <row r="129" spans="1:10" ht="12">
      <c r="A129" s="102"/>
      <c r="B129" s="8" t="s">
        <v>18</v>
      </c>
      <c r="C129" s="9"/>
      <c r="D129" s="9"/>
      <c r="E129" s="9"/>
      <c r="F129" s="9"/>
      <c r="G129" s="10"/>
      <c r="H129" s="10"/>
      <c r="I129" s="11">
        <f>SUM(E129*10,F129*7,G129*5,H129*15)</f>
        <v>0</v>
      </c>
      <c r="J129" s="12"/>
    </row>
    <row r="130" spans="1:10" ht="12">
      <c r="A130" s="102"/>
      <c r="B130" s="8" t="s">
        <v>19</v>
      </c>
      <c r="C130" s="9"/>
      <c r="D130" s="9"/>
      <c r="E130" s="9"/>
      <c r="F130" s="9"/>
      <c r="G130" s="10"/>
      <c r="H130" s="10"/>
      <c r="I130" s="11">
        <f>SUM(E130*10,F130*7,G130*5,H130*15)</f>
        <v>0</v>
      </c>
      <c r="J130" s="12">
        <f>SUM(I129:I130)</f>
        <v>0</v>
      </c>
    </row>
    <row r="131" spans="1:10" ht="12">
      <c r="A131" s="102"/>
      <c r="B131" s="18" t="s">
        <v>20</v>
      </c>
      <c r="C131" s="19">
        <f aca="true" t="shared" si="15" ref="C131:I131">SUM(C123:C130)</f>
        <v>1955</v>
      </c>
      <c r="D131" s="19">
        <f t="shared" si="15"/>
        <v>851</v>
      </c>
      <c r="E131" s="19">
        <f t="shared" si="15"/>
        <v>0</v>
      </c>
      <c r="F131" s="19">
        <f t="shared" si="15"/>
        <v>0</v>
      </c>
      <c r="G131" s="19">
        <f t="shared" si="15"/>
        <v>0</v>
      </c>
      <c r="H131" s="19">
        <f t="shared" si="15"/>
        <v>0</v>
      </c>
      <c r="I131" s="19">
        <f t="shared" si="15"/>
        <v>11730</v>
      </c>
      <c r="J131" s="20">
        <f>SUM(J130,J127)</f>
        <v>11730</v>
      </c>
    </row>
    <row r="132" spans="1:10" ht="12">
      <c r="A132" s="102">
        <v>41805</v>
      </c>
      <c r="B132" s="8" t="s">
        <v>14</v>
      </c>
      <c r="C132" s="9">
        <v>856</v>
      </c>
      <c r="D132" s="9">
        <v>66</v>
      </c>
      <c r="E132" s="9"/>
      <c r="F132" s="9"/>
      <c r="G132" s="10"/>
      <c r="H132" s="10"/>
      <c r="I132" s="11">
        <f>SUM(C132*6,D132*0,H132*15)</f>
        <v>5136</v>
      </c>
      <c r="J132" s="12"/>
    </row>
    <row r="133" spans="1:10" ht="12">
      <c r="A133" s="102"/>
      <c r="B133" s="8" t="s">
        <v>15</v>
      </c>
      <c r="C133" s="9">
        <v>803</v>
      </c>
      <c r="D133" s="9">
        <v>103</v>
      </c>
      <c r="E133" s="9"/>
      <c r="F133" s="9"/>
      <c r="G133" s="10"/>
      <c r="H133" s="10"/>
      <c r="I133" s="11">
        <f>SUM(C133*6,D133*0,H133*15)</f>
        <v>4818</v>
      </c>
      <c r="J133" s="12"/>
    </row>
    <row r="134" spans="1:10" ht="12">
      <c r="A134" s="102"/>
      <c r="B134" s="8" t="s">
        <v>16</v>
      </c>
      <c r="C134" s="9">
        <v>281</v>
      </c>
      <c r="D134" s="9">
        <v>56</v>
      </c>
      <c r="E134" s="9"/>
      <c r="F134" s="9"/>
      <c r="G134" s="10"/>
      <c r="H134" s="10"/>
      <c r="I134" s="11">
        <f>SUM(C134*6,D134*0,H134*15)</f>
        <v>1686</v>
      </c>
      <c r="J134" s="12"/>
    </row>
    <row r="135" spans="1:10" ht="12">
      <c r="A135" s="102"/>
      <c r="B135" s="8">
        <v>920</v>
      </c>
      <c r="C135" s="9">
        <v>736</v>
      </c>
      <c r="D135" s="9">
        <v>31</v>
      </c>
      <c r="E135" s="9"/>
      <c r="F135" s="9"/>
      <c r="G135" s="10"/>
      <c r="H135" s="10"/>
      <c r="I135" s="11">
        <f>SUM(C135*6,D135*0,H135*15)</f>
        <v>4416</v>
      </c>
      <c r="J135" s="12"/>
    </row>
    <row r="136" spans="1:10" ht="12">
      <c r="A136" s="102"/>
      <c r="B136" s="8" t="s">
        <v>17</v>
      </c>
      <c r="C136" s="9">
        <v>282</v>
      </c>
      <c r="D136" s="9">
        <v>93</v>
      </c>
      <c r="E136" s="9"/>
      <c r="F136" s="9"/>
      <c r="G136" s="10"/>
      <c r="H136" s="10"/>
      <c r="I136" s="11">
        <f>SUM(C136*6,D136*0,H136*15)</f>
        <v>1692</v>
      </c>
      <c r="J136" s="12">
        <f>SUM(I132:I136)</f>
        <v>17748</v>
      </c>
    </row>
    <row r="137" spans="1:10" ht="12">
      <c r="A137" s="102"/>
      <c r="B137" s="13"/>
      <c r="C137" s="14"/>
      <c r="D137" s="14"/>
      <c r="E137" s="14"/>
      <c r="F137" s="14"/>
      <c r="G137" s="15"/>
      <c r="H137" s="15"/>
      <c r="I137" s="16"/>
      <c r="J137" s="17"/>
    </row>
    <row r="138" spans="1:10" ht="12">
      <c r="A138" s="102"/>
      <c r="B138" s="8" t="s">
        <v>18</v>
      </c>
      <c r="C138" s="9"/>
      <c r="D138" s="9"/>
      <c r="E138" s="9"/>
      <c r="F138" s="9"/>
      <c r="G138" s="10"/>
      <c r="H138" s="10"/>
      <c r="I138" s="11">
        <f>SUM(E138*10,F138*7,G138*5,H138*15)</f>
        <v>0</v>
      </c>
      <c r="J138" s="12"/>
    </row>
    <row r="139" spans="1:10" ht="12">
      <c r="A139" s="102"/>
      <c r="B139" s="8" t="s">
        <v>19</v>
      </c>
      <c r="C139" s="9"/>
      <c r="D139" s="9"/>
      <c r="E139" s="9"/>
      <c r="F139" s="9"/>
      <c r="G139" s="10"/>
      <c r="H139" s="10"/>
      <c r="I139" s="11">
        <f>SUM(E139*10,F139*7,G139*5,H139*15)</f>
        <v>0</v>
      </c>
      <c r="J139" s="12">
        <f>SUM(I138:I139)</f>
        <v>0</v>
      </c>
    </row>
    <row r="140" spans="1:10" ht="12">
      <c r="A140" s="102"/>
      <c r="B140" s="18" t="s">
        <v>20</v>
      </c>
      <c r="C140" s="19">
        <f aca="true" t="shared" si="16" ref="C140:I140">SUM(C132:C139)</f>
        <v>2958</v>
      </c>
      <c r="D140" s="19">
        <f t="shared" si="16"/>
        <v>349</v>
      </c>
      <c r="E140" s="19">
        <f t="shared" si="16"/>
        <v>0</v>
      </c>
      <c r="F140" s="19">
        <f t="shared" si="16"/>
        <v>0</v>
      </c>
      <c r="G140" s="19">
        <f t="shared" si="16"/>
        <v>0</v>
      </c>
      <c r="H140" s="19">
        <f t="shared" si="16"/>
        <v>0</v>
      </c>
      <c r="I140" s="19">
        <f t="shared" si="16"/>
        <v>17748</v>
      </c>
      <c r="J140" s="20">
        <f>SUM(J139,J136)</f>
        <v>17748</v>
      </c>
    </row>
    <row r="141" spans="1:10" ht="12">
      <c r="A141" s="102">
        <v>41806</v>
      </c>
      <c r="B141" s="8" t="s">
        <v>14</v>
      </c>
      <c r="C141" s="9">
        <v>150</v>
      </c>
      <c r="D141" s="9">
        <v>2</v>
      </c>
      <c r="E141" s="9"/>
      <c r="F141" s="9"/>
      <c r="G141" s="10"/>
      <c r="H141" s="10"/>
      <c r="I141" s="11">
        <f>SUM(C141*6,D141*0,H141*15)</f>
        <v>900</v>
      </c>
      <c r="J141" s="12"/>
    </row>
    <row r="142" spans="1:10" ht="12">
      <c r="A142" s="102"/>
      <c r="B142" s="8" t="s">
        <v>15</v>
      </c>
      <c r="C142" s="9">
        <v>144</v>
      </c>
      <c r="D142" s="9">
        <v>14</v>
      </c>
      <c r="E142" s="9"/>
      <c r="F142" s="9"/>
      <c r="G142" s="10"/>
      <c r="H142" s="10"/>
      <c r="I142" s="11">
        <f>SUM(C142*6,D142*0,H142*15)</f>
        <v>864</v>
      </c>
      <c r="J142" s="12"/>
    </row>
    <row r="143" spans="1:10" ht="12">
      <c r="A143" s="102"/>
      <c r="B143" s="8" t="s">
        <v>16</v>
      </c>
      <c r="C143" s="9">
        <v>140</v>
      </c>
      <c r="D143" s="9">
        <v>15</v>
      </c>
      <c r="E143" s="9"/>
      <c r="F143" s="9"/>
      <c r="G143" s="10"/>
      <c r="H143" s="10"/>
      <c r="I143" s="11">
        <f>SUM(C143*6,D143*0,H143*15)</f>
        <v>840</v>
      </c>
      <c r="J143" s="12"/>
    </row>
    <row r="144" spans="1:10" ht="12">
      <c r="A144" s="102"/>
      <c r="B144" s="8">
        <v>920</v>
      </c>
      <c r="C144" s="9">
        <v>267</v>
      </c>
      <c r="D144" s="9">
        <v>15</v>
      </c>
      <c r="E144" s="9"/>
      <c r="F144" s="9"/>
      <c r="G144" s="10"/>
      <c r="H144" s="10"/>
      <c r="I144" s="11">
        <f>SUM(C144*6,D144*0,H144*15)</f>
        <v>1602</v>
      </c>
      <c r="J144" s="12"/>
    </row>
    <row r="145" spans="1:10" ht="12">
      <c r="A145" s="102"/>
      <c r="B145" s="8" t="s">
        <v>17</v>
      </c>
      <c r="C145" s="9">
        <v>88</v>
      </c>
      <c r="D145" s="9">
        <v>15</v>
      </c>
      <c r="E145" s="9"/>
      <c r="F145" s="9"/>
      <c r="G145" s="10"/>
      <c r="H145" s="10"/>
      <c r="I145" s="11">
        <f>SUM(C145*6,D145*0,H145*15)</f>
        <v>528</v>
      </c>
      <c r="J145" s="12">
        <f>SUM(I141:I145)</f>
        <v>4734</v>
      </c>
    </row>
    <row r="146" spans="1:10" ht="12">
      <c r="A146" s="102"/>
      <c r="B146" s="13"/>
      <c r="C146" s="14"/>
      <c r="D146" s="14"/>
      <c r="E146" s="14"/>
      <c r="F146" s="14"/>
      <c r="G146" s="15"/>
      <c r="H146" s="15"/>
      <c r="I146" s="16"/>
      <c r="J146" s="17"/>
    </row>
    <row r="147" spans="1:10" ht="12">
      <c r="A147" s="102"/>
      <c r="B147" s="8" t="s">
        <v>18</v>
      </c>
      <c r="C147" s="9"/>
      <c r="D147" s="9"/>
      <c r="E147" s="9"/>
      <c r="F147" s="9"/>
      <c r="G147" s="10"/>
      <c r="H147" s="10"/>
      <c r="I147" s="11">
        <f>SUM(E147*10,F147*7,G147*5,H147*15)</f>
        <v>0</v>
      </c>
      <c r="J147" s="12"/>
    </row>
    <row r="148" spans="1:10" ht="12">
      <c r="A148" s="102"/>
      <c r="B148" s="8" t="s">
        <v>19</v>
      </c>
      <c r="C148" s="9"/>
      <c r="D148" s="9"/>
      <c r="E148" s="9"/>
      <c r="F148" s="9"/>
      <c r="G148" s="10"/>
      <c r="H148" s="10"/>
      <c r="I148" s="11">
        <f>SUM(E148*10,F148*7,G148*5,H148*15)</f>
        <v>0</v>
      </c>
      <c r="J148" s="12">
        <f>SUM(I147:I148)</f>
        <v>0</v>
      </c>
    </row>
    <row r="149" spans="1:10" ht="12">
      <c r="A149" s="102"/>
      <c r="B149" s="18" t="s">
        <v>20</v>
      </c>
      <c r="C149" s="19">
        <f aca="true" t="shared" si="17" ref="C149:I149">SUM(C141:C148)</f>
        <v>789</v>
      </c>
      <c r="D149" s="19">
        <f t="shared" si="17"/>
        <v>61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4734</v>
      </c>
      <c r="J149" s="20">
        <f>SUM(J148,J145)</f>
        <v>4734</v>
      </c>
    </row>
    <row r="150" spans="1:10" ht="12">
      <c r="A150" s="103" t="s">
        <v>22</v>
      </c>
      <c r="B150" s="103">
        <v>920</v>
      </c>
      <c r="C150" s="21">
        <f>SUM(C149,C140,C131,C122,C113,C104,C95)</f>
        <v>8146</v>
      </c>
      <c r="D150" s="21">
        <f>SUM(D149,D140,D131,D122,D113,D104,D95)</f>
        <v>1639</v>
      </c>
      <c r="E150" s="21">
        <f>SUM(E149,E139,E130)</f>
        <v>0</v>
      </c>
      <c r="F150" s="21">
        <f>SUM(F149,F139,F130)</f>
        <v>0</v>
      </c>
      <c r="G150" s="21">
        <f>SUM(G149,G139,G130)</f>
        <v>0</v>
      </c>
      <c r="H150" s="21">
        <f>SUM(H149,H139,H130)</f>
        <v>0</v>
      </c>
      <c r="I150" s="22">
        <f>SUM(C150*6,D150*0,E150*10,F150*7,G150*5,H150*15)</f>
        <v>48876</v>
      </c>
      <c r="J150" s="22">
        <f>SUM(J149,J139,J130)</f>
        <v>4734</v>
      </c>
    </row>
    <row r="151" spans="1:10" ht="12">
      <c r="A151" s="102">
        <v>41807</v>
      </c>
      <c r="B151" s="8" t="s">
        <v>14</v>
      </c>
      <c r="C151" s="9">
        <v>216</v>
      </c>
      <c r="D151" s="9">
        <v>15</v>
      </c>
      <c r="E151" s="9"/>
      <c r="F151" s="9"/>
      <c r="G151" s="10"/>
      <c r="H151" s="10"/>
      <c r="I151" s="11">
        <f>SUM(C151*6,D151*0,H151*15)</f>
        <v>1296</v>
      </c>
      <c r="J151" s="12"/>
    </row>
    <row r="152" spans="1:10" ht="12">
      <c r="A152" s="102"/>
      <c r="B152" s="8" t="s">
        <v>15</v>
      </c>
      <c r="C152" s="9">
        <v>146</v>
      </c>
      <c r="D152" s="9">
        <v>28</v>
      </c>
      <c r="E152" s="9"/>
      <c r="F152" s="9"/>
      <c r="G152" s="10"/>
      <c r="H152" s="10"/>
      <c r="I152" s="11">
        <f>SUM(C152*6,D152*0,H152*15)</f>
        <v>876</v>
      </c>
      <c r="J152" s="12"/>
    </row>
    <row r="153" spans="1:10" ht="12">
      <c r="A153" s="102"/>
      <c r="B153" s="8" t="s">
        <v>16</v>
      </c>
      <c r="C153" s="9">
        <v>93</v>
      </c>
      <c r="D153" s="9">
        <v>17</v>
      </c>
      <c r="E153" s="9"/>
      <c r="F153" s="9"/>
      <c r="G153" s="10"/>
      <c r="H153" s="10"/>
      <c r="I153" s="11">
        <f>SUM(C153*6,D153*0,H153*15)</f>
        <v>558</v>
      </c>
      <c r="J153" s="12"/>
    </row>
    <row r="154" spans="1:10" ht="12">
      <c r="A154" s="102"/>
      <c r="B154" s="8">
        <v>920</v>
      </c>
      <c r="C154" s="9">
        <v>261</v>
      </c>
      <c r="D154" s="9">
        <v>10</v>
      </c>
      <c r="E154" s="9"/>
      <c r="F154" s="9"/>
      <c r="G154" s="10"/>
      <c r="H154" s="10"/>
      <c r="I154" s="11">
        <f>SUM(C154*6,D154*0,H154*15)</f>
        <v>1566</v>
      </c>
      <c r="J154" s="12"/>
    </row>
    <row r="155" spans="1:10" ht="12">
      <c r="A155" s="102"/>
      <c r="B155" s="8" t="s">
        <v>17</v>
      </c>
      <c r="C155" s="9">
        <v>76</v>
      </c>
      <c r="D155" s="9">
        <v>41</v>
      </c>
      <c r="E155" s="9"/>
      <c r="F155" s="9"/>
      <c r="G155" s="10"/>
      <c r="H155" s="10"/>
      <c r="I155" s="11">
        <f>SUM(C155*6,D155*0,H155*15)</f>
        <v>456</v>
      </c>
      <c r="J155" s="12">
        <f>SUM(I151:I155)</f>
        <v>4752</v>
      </c>
    </row>
    <row r="156" spans="1:10" ht="12">
      <c r="A156" s="102"/>
      <c r="B156" s="13"/>
      <c r="C156" s="14"/>
      <c r="D156" s="14"/>
      <c r="E156" s="14"/>
      <c r="F156" s="14"/>
      <c r="G156" s="15"/>
      <c r="H156" s="15"/>
      <c r="I156" s="16"/>
      <c r="J156" s="17"/>
    </row>
    <row r="157" spans="1:10" ht="12">
      <c r="A157" s="102"/>
      <c r="B157" s="8" t="s">
        <v>18</v>
      </c>
      <c r="C157" s="9"/>
      <c r="D157" s="9"/>
      <c r="E157" s="9"/>
      <c r="F157" s="9"/>
      <c r="G157" s="10"/>
      <c r="H157" s="10"/>
      <c r="I157" s="11">
        <f>SUM(E157*10,F157*7,G157*5,H157*15)</f>
        <v>0</v>
      </c>
      <c r="J157" s="12"/>
    </row>
    <row r="158" spans="1:10" ht="12">
      <c r="A158" s="102"/>
      <c r="B158" s="8" t="s">
        <v>19</v>
      </c>
      <c r="C158" s="9"/>
      <c r="D158" s="9"/>
      <c r="E158" s="9"/>
      <c r="F158" s="9"/>
      <c r="G158" s="10"/>
      <c r="H158" s="10"/>
      <c r="I158" s="11">
        <f>SUM(E158*10,F158*7,G158*5,H158*15)</f>
        <v>0</v>
      </c>
      <c r="J158" s="12">
        <f>SUM(I157:I158)</f>
        <v>0</v>
      </c>
    </row>
    <row r="159" spans="1:10" ht="12">
      <c r="A159" s="102"/>
      <c r="B159" s="18" t="s">
        <v>20</v>
      </c>
      <c r="C159" s="19">
        <f aca="true" t="shared" si="18" ref="C159:I159">SUM(C151:C158)</f>
        <v>792</v>
      </c>
      <c r="D159" s="19">
        <f t="shared" si="18"/>
        <v>111</v>
      </c>
      <c r="E159" s="19">
        <f t="shared" si="18"/>
        <v>0</v>
      </c>
      <c r="F159" s="19">
        <f t="shared" si="18"/>
        <v>0</v>
      </c>
      <c r="G159" s="19">
        <f t="shared" si="18"/>
        <v>0</v>
      </c>
      <c r="H159" s="19">
        <f t="shared" si="18"/>
        <v>0</v>
      </c>
      <c r="I159" s="19">
        <f t="shared" si="18"/>
        <v>4752</v>
      </c>
      <c r="J159" s="20">
        <f>SUM(J158,J155)</f>
        <v>4752</v>
      </c>
    </row>
    <row r="160" spans="1:10" ht="12">
      <c r="A160" s="102">
        <v>41808</v>
      </c>
      <c r="B160" s="8" t="s">
        <v>14</v>
      </c>
      <c r="C160" s="9">
        <v>437</v>
      </c>
      <c r="D160" s="9">
        <v>28</v>
      </c>
      <c r="E160" s="9"/>
      <c r="F160" s="9"/>
      <c r="G160" s="10"/>
      <c r="H160" s="10"/>
      <c r="I160" s="11">
        <f>SUM(C160*6,D160*0,H160*15)</f>
        <v>2622</v>
      </c>
      <c r="J160" s="12"/>
    </row>
    <row r="161" spans="1:10" ht="12">
      <c r="A161" s="102"/>
      <c r="B161" s="8" t="s">
        <v>15</v>
      </c>
      <c r="C161" s="9">
        <v>204</v>
      </c>
      <c r="D161" s="9">
        <v>22</v>
      </c>
      <c r="E161" s="9"/>
      <c r="F161" s="9"/>
      <c r="G161" s="10"/>
      <c r="H161" s="10"/>
      <c r="I161" s="11">
        <f>SUM(C161*6,D161*0,H161*15)</f>
        <v>1224</v>
      </c>
      <c r="J161" s="12"/>
    </row>
    <row r="162" spans="1:10" ht="12">
      <c r="A162" s="102"/>
      <c r="B162" s="8" t="s">
        <v>16</v>
      </c>
      <c r="C162" s="9">
        <v>59</v>
      </c>
      <c r="D162" s="9">
        <v>30</v>
      </c>
      <c r="E162" s="9"/>
      <c r="F162" s="9"/>
      <c r="G162" s="10"/>
      <c r="H162" s="10"/>
      <c r="I162" s="11">
        <f>SUM(C162*6,D162*0,H162*15)</f>
        <v>354</v>
      </c>
      <c r="J162" s="12"/>
    </row>
    <row r="163" spans="1:10" ht="12">
      <c r="A163" s="102"/>
      <c r="B163" s="8">
        <v>920</v>
      </c>
      <c r="C163" s="9">
        <v>199</v>
      </c>
      <c r="D163" s="9">
        <v>12</v>
      </c>
      <c r="E163" s="9"/>
      <c r="F163" s="9"/>
      <c r="G163" s="10"/>
      <c r="H163" s="10"/>
      <c r="I163" s="11">
        <f>SUM(C163*6,D163*0,H163*15)</f>
        <v>1194</v>
      </c>
      <c r="J163" s="12"/>
    </row>
    <row r="164" spans="1:10" ht="12">
      <c r="A164" s="102"/>
      <c r="B164" s="8" t="s">
        <v>17</v>
      </c>
      <c r="C164" s="9">
        <v>63</v>
      </c>
      <c r="D164" s="9">
        <v>47</v>
      </c>
      <c r="E164" s="9"/>
      <c r="F164" s="9"/>
      <c r="G164" s="10"/>
      <c r="H164" s="10"/>
      <c r="I164" s="11">
        <f>SUM(C164*6,D164*0,H164*15)</f>
        <v>378</v>
      </c>
      <c r="J164" s="12">
        <f>SUM(I160:I164)</f>
        <v>5772</v>
      </c>
    </row>
    <row r="165" spans="1:10" ht="12">
      <c r="A165" s="102"/>
      <c r="B165" s="13"/>
      <c r="C165" s="14"/>
      <c r="D165" s="14"/>
      <c r="E165" s="14"/>
      <c r="F165" s="14"/>
      <c r="G165" s="15"/>
      <c r="H165" s="15"/>
      <c r="I165" s="16"/>
      <c r="J165" s="17"/>
    </row>
    <row r="166" spans="1:10" ht="12">
      <c r="A166" s="102"/>
      <c r="B166" s="8" t="s">
        <v>18</v>
      </c>
      <c r="C166" s="9"/>
      <c r="D166" s="9"/>
      <c r="E166" s="9"/>
      <c r="F166" s="9"/>
      <c r="G166" s="10"/>
      <c r="H166" s="10"/>
      <c r="I166" s="11">
        <f>SUM(E166*10,F166*7,G166*5,H166*15)</f>
        <v>0</v>
      </c>
      <c r="J166" s="12"/>
    </row>
    <row r="167" spans="1:10" ht="12">
      <c r="A167" s="102"/>
      <c r="B167" s="8" t="s">
        <v>19</v>
      </c>
      <c r="C167" s="9"/>
      <c r="D167" s="9"/>
      <c r="E167" s="9"/>
      <c r="F167" s="9"/>
      <c r="G167" s="10"/>
      <c r="H167" s="10"/>
      <c r="I167" s="11">
        <f>SUM(E167*10,F167*7,G167*5,H167*15)</f>
        <v>0</v>
      </c>
      <c r="J167" s="12">
        <f>SUM(I166:I167)</f>
        <v>0</v>
      </c>
    </row>
    <row r="168" spans="1:10" ht="12">
      <c r="A168" s="102"/>
      <c r="B168" s="18" t="s">
        <v>20</v>
      </c>
      <c r="C168" s="19">
        <f aca="true" t="shared" si="19" ref="C168:I168">SUM(C160:C167)</f>
        <v>962</v>
      </c>
      <c r="D168" s="19">
        <f t="shared" si="19"/>
        <v>139</v>
      </c>
      <c r="E168" s="19">
        <f t="shared" si="19"/>
        <v>0</v>
      </c>
      <c r="F168" s="19">
        <f t="shared" si="19"/>
        <v>0</v>
      </c>
      <c r="G168" s="19">
        <f t="shared" si="19"/>
        <v>0</v>
      </c>
      <c r="H168" s="19">
        <f t="shared" si="19"/>
        <v>0</v>
      </c>
      <c r="I168" s="19">
        <f t="shared" si="19"/>
        <v>5772</v>
      </c>
      <c r="J168" s="20">
        <f>SUM(J167,J164)</f>
        <v>5772</v>
      </c>
    </row>
    <row r="169" spans="1:10" ht="12">
      <c r="A169" s="102">
        <v>41809</v>
      </c>
      <c r="B169" s="8" t="s">
        <v>14</v>
      </c>
      <c r="C169" s="9">
        <v>29</v>
      </c>
      <c r="D169" s="9">
        <v>10</v>
      </c>
      <c r="E169" s="9"/>
      <c r="F169" s="9"/>
      <c r="G169" s="10"/>
      <c r="H169" s="10"/>
      <c r="I169" s="11">
        <f>SUM(C169*6,D169*0,H169*15)</f>
        <v>174</v>
      </c>
      <c r="J169" s="12"/>
    </row>
    <row r="170" spans="1:10" ht="12">
      <c r="A170" s="102"/>
      <c r="B170" s="8" t="s">
        <v>15</v>
      </c>
      <c r="C170" s="9">
        <v>197</v>
      </c>
      <c r="D170" s="9">
        <v>15</v>
      </c>
      <c r="E170" s="9"/>
      <c r="F170" s="9"/>
      <c r="G170" s="10"/>
      <c r="H170" s="10"/>
      <c r="I170" s="11">
        <f>SUM(C170*6,D170*0,H170*15)</f>
        <v>1182</v>
      </c>
      <c r="J170" s="12"/>
    </row>
    <row r="171" spans="1:10" ht="12">
      <c r="A171" s="102"/>
      <c r="B171" s="8" t="s">
        <v>16</v>
      </c>
      <c r="C171" s="9">
        <v>130</v>
      </c>
      <c r="D171" s="9">
        <v>24</v>
      </c>
      <c r="E171" s="9"/>
      <c r="F171" s="9"/>
      <c r="G171" s="10"/>
      <c r="H171" s="10"/>
      <c r="I171" s="11">
        <f>SUM(C171*6,D171*0,H171*15)</f>
        <v>780</v>
      </c>
      <c r="J171" s="12"/>
    </row>
    <row r="172" spans="1:10" ht="12">
      <c r="A172" s="102"/>
      <c r="B172" s="8">
        <v>920</v>
      </c>
      <c r="C172" s="9">
        <v>263</v>
      </c>
      <c r="D172" s="9">
        <v>4</v>
      </c>
      <c r="E172" s="9"/>
      <c r="F172" s="9"/>
      <c r="G172" s="10"/>
      <c r="H172" s="10"/>
      <c r="I172" s="11">
        <f>SUM(C172*6,D172*0,H172*15)</f>
        <v>1578</v>
      </c>
      <c r="J172" s="12"/>
    </row>
    <row r="173" spans="1:10" ht="12">
      <c r="A173" s="102"/>
      <c r="B173" s="8" t="s">
        <v>17</v>
      </c>
      <c r="C173" s="9">
        <v>71</v>
      </c>
      <c r="D173" s="9">
        <v>11</v>
      </c>
      <c r="E173" s="9"/>
      <c r="F173" s="9"/>
      <c r="G173" s="10"/>
      <c r="H173" s="10"/>
      <c r="I173" s="11">
        <f>SUM(C173*6,D173*0,H173*15)</f>
        <v>426</v>
      </c>
      <c r="J173" s="12">
        <f>SUM(I169:I173)</f>
        <v>4140</v>
      </c>
    </row>
    <row r="174" spans="1:10" ht="12">
      <c r="A174" s="102"/>
      <c r="B174" s="13"/>
      <c r="C174" s="14"/>
      <c r="D174" s="14"/>
      <c r="E174" s="14"/>
      <c r="F174" s="14"/>
      <c r="G174" s="15"/>
      <c r="H174" s="15"/>
      <c r="I174" s="16"/>
      <c r="J174" s="17"/>
    </row>
    <row r="175" spans="1:10" ht="12">
      <c r="A175" s="102"/>
      <c r="B175" s="8" t="s">
        <v>18</v>
      </c>
      <c r="C175" s="9"/>
      <c r="D175" s="9"/>
      <c r="E175" s="9"/>
      <c r="F175" s="9"/>
      <c r="G175" s="10"/>
      <c r="H175" s="10"/>
      <c r="I175" s="11">
        <f>SUM(E175*10,F175*7,G175*5,H175*15)</f>
        <v>0</v>
      </c>
      <c r="J175" s="12"/>
    </row>
    <row r="176" spans="1:10" ht="12">
      <c r="A176" s="102"/>
      <c r="B176" s="8" t="s">
        <v>19</v>
      </c>
      <c r="C176" s="9"/>
      <c r="D176" s="9"/>
      <c r="E176" s="9"/>
      <c r="F176" s="9"/>
      <c r="G176" s="10"/>
      <c r="H176" s="10"/>
      <c r="I176" s="11">
        <f>SUM(E176*10,F176*7,G176*5,H176*15)</f>
        <v>0</v>
      </c>
      <c r="J176" s="12">
        <f>SUM(I175:I176)</f>
        <v>0</v>
      </c>
    </row>
    <row r="177" spans="1:10" ht="12">
      <c r="A177" s="102"/>
      <c r="B177" s="18" t="s">
        <v>20</v>
      </c>
      <c r="C177" s="19">
        <f aca="true" t="shared" si="20" ref="C177:I177">SUM(C169:C176)</f>
        <v>690</v>
      </c>
      <c r="D177" s="19">
        <f t="shared" si="20"/>
        <v>64</v>
      </c>
      <c r="E177" s="19">
        <f t="shared" si="20"/>
        <v>0</v>
      </c>
      <c r="F177" s="19">
        <f t="shared" si="20"/>
        <v>0</v>
      </c>
      <c r="G177" s="19">
        <f t="shared" si="20"/>
        <v>0</v>
      </c>
      <c r="H177" s="19">
        <f t="shared" si="20"/>
        <v>0</v>
      </c>
      <c r="I177" s="19">
        <f t="shared" si="20"/>
        <v>4140</v>
      </c>
      <c r="J177" s="20">
        <f>SUM(J176,J173)</f>
        <v>4140</v>
      </c>
    </row>
    <row r="178" spans="1:10" ht="12">
      <c r="A178" s="102">
        <v>41810</v>
      </c>
      <c r="B178" s="8" t="s">
        <v>14</v>
      </c>
      <c r="C178" s="9">
        <v>425</v>
      </c>
      <c r="D178" s="9">
        <v>38</v>
      </c>
      <c r="E178" s="9"/>
      <c r="F178" s="9"/>
      <c r="G178" s="10"/>
      <c r="H178" s="10"/>
      <c r="I178" s="11">
        <f>SUM(C178*6,D178*0,H178*15)</f>
        <v>2550</v>
      </c>
      <c r="J178" s="12"/>
    </row>
    <row r="179" spans="1:10" ht="12">
      <c r="A179" s="102"/>
      <c r="B179" s="8" t="s">
        <v>15</v>
      </c>
      <c r="C179" s="9">
        <v>501</v>
      </c>
      <c r="D179" s="9">
        <v>36</v>
      </c>
      <c r="E179" s="9"/>
      <c r="F179" s="9"/>
      <c r="G179" s="10"/>
      <c r="H179" s="10"/>
      <c r="I179" s="11">
        <f>SUM(C179*6,D179*0,H179*15)</f>
        <v>3006</v>
      </c>
      <c r="J179" s="12"/>
    </row>
    <row r="180" spans="1:10" ht="12">
      <c r="A180" s="102"/>
      <c r="B180" s="8" t="s">
        <v>16</v>
      </c>
      <c r="C180" s="9"/>
      <c r="D180" s="9"/>
      <c r="E180" s="9"/>
      <c r="F180" s="9"/>
      <c r="G180" s="10"/>
      <c r="H180" s="10"/>
      <c r="I180" s="11">
        <f>SUM(C180*6,D180*0,H180*15)</f>
        <v>0</v>
      </c>
      <c r="J180" s="12"/>
    </row>
    <row r="181" spans="1:10" ht="12">
      <c r="A181" s="102"/>
      <c r="B181" s="8">
        <v>920</v>
      </c>
      <c r="C181" s="9">
        <v>862</v>
      </c>
      <c r="D181" s="9">
        <v>22</v>
      </c>
      <c r="E181" s="9"/>
      <c r="F181" s="9"/>
      <c r="G181" s="10"/>
      <c r="H181" s="10"/>
      <c r="I181" s="11">
        <f>SUM(C181*6,D181*0,H181*15)</f>
        <v>5172</v>
      </c>
      <c r="J181" s="12"/>
    </row>
    <row r="182" spans="1:10" ht="12">
      <c r="A182" s="102"/>
      <c r="B182" s="8" t="s">
        <v>17</v>
      </c>
      <c r="C182" s="9">
        <v>219</v>
      </c>
      <c r="D182" s="9">
        <v>44</v>
      </c>
      <c r="E182" s="9"/>
      <c r="F182" s="9"/>
      <c r="G182" s="10"/>
      <c r="H182" s="10"/>
      <c r="I182" s="11">
        <f>SUM(C182*6,D182*0,H182*15)</f>
        <v>1314</v>
      </c>
      <c r="J182" s="12">
        <f>SUM(I178:I182)</f>
        <v>12042</v>
      </c>
    </row>
    <row r="183" spans="1:10" ht="12">
      <c r="A183" s="102"/>
      <c r="B183" s="13"/>
      <c r="C183" s="14"/>
      <c r="D183" s="14"/>
      <c r="E183" s="14"/>
      <c r="F183" s="14"/>
      <c r="G183" s="15"/>
      <c r="H183" s="15"/>
      <c r="I183" s="16"/>
      <c r="J183" s="17"/>
    </row>
    <row r="184" spans="1:10" ht="12">
      <c r="A184" s="102"/>
      <c r="B184" s="8" t="s">
        <v>18</v>
      </c>
      <c r="C184" s="9"/>
      <c r="D184" s="9"/>
      <c r="E184" s="9"/>
      <c r="F184" s="9"/>
      <c r="G184" s="10"/>
      <c r="H184" s="10"/>
      <c r="I184" s="11">
        <f>SUM(E184*10,F184*7,G184*5,H184*15)</f>
        <v>0</v>
      </c>
      <c r="J184" s="12"/>
    </row>
    <row r="185" spans="1:10" ht="12">
      <c r="A185" s="102"/>
      <c r="B185" s="8" t="s">
        <v>19</v>
      </c>
      <c r="C185" s="9"/>
      <c r="D185" s="9"/>
      <c r="E185" s="9"/>
      <c r="F185" s="9"/>
      <c r="G185" s="10"/>
      <c r="H185" s="10"/>
      <c r="I185" s="11">
        <f>SUM(E185*10,F185*7,G185*5,H185*15)</f>
        <v>0</v>
      </c>
      <c r="J185" s="12">
        <f>SUM(I184:I185)</f>
        <v>0</v>
      </c>
    </row>
    <row r="186" spans="1:10" ht="12">
      <c r="A186" s="102"/>
      <c r="B186" s="18" t="s">
        <v>20</v>
      </c>
      <c r="C186" s="19">
        <f aca="true" t="shared" si="21" ref="C186:I186">SUM(C178:C185)</f>
        <v>2007</v>
      </c>
      <c r="D186" s="19">
        <f t="shared" si="21"/>
        <v>140</v>
      </c>
      <c r="E186" s="19">
        <f t="shared" si="21"/>
        <v>0</v>
      </c>
      <c r="F186" s="19">
        <f t="shared" si="21"/>
        <v>0</v>
      </c>
      <c r="G186" s="19">
        <f t="shared" si="21"/>
        <v>0</v>
      </c>
      <c r="H186" s="19">
        <f t="shared" si="21"/>
        <v>0</v>
      </c>
      <c r="I186" s="19">
        <f t="shared" si="21"/>
        <v>12042</v>
      </c>
      <c r="J186" s="20">
        <f>SUM(J185,J182)</f>
        <v>12042</v>
      </c>
    </row>
    <row r="187" spans="1:10" ht="12">
      <c r="A187" s="102">
        <v>41811</v>
      </c>
      <c r="B187" s="8" t="s">
        <v>14</v>
      </c>
      <c r="C187" s="9">
        <v>585</v>
      </c>
      <c r="D187" s="9">
        <v>44</v>
      </c>
      <c r="E187" s="9"/>
      <c r="F187" s="9"/>
      <c r="G187" s="10"/>
      <c r="H187" s="10"/>
      <c r="I187" s="11">
        <f>SUM(C187*6,D187*0,H187*15)</f>
        <v>3510</v>
      </c>
      <c r="J187" s="12"/>
    </row>
    <row r="188" spans="1:10" ht="12">
      <c r="A188" s="102"/>
      <c r="B188" s="8" t="s">
        <v>15</v>
      </c>
      <c r="C188" s="9">
        <v>864</v>
      </c>
      <c r="D188" s="9">
        <v>57</v>
      </c>
      <c r="E188" s="9"/>
      <c r="F188" s="9"/>
      <c r="G188" s="10"/>
      <c r="H188" s="10"/>
      <c r="I188" s="11">
        <f>SUM(C188*6,D188*0,H188*15)</f>
        <v>5184</v>
      </c>
      <c r="J188" s="12"/>
    </row>
    <row r="189" spans="1:10" ht="12">
      <c r="A189" s="102"/>
      <c r="B189" s="8" t="s">
        <v>16</v>
      </c>
      <c r="C189" s="9"/>
      <c r="D189" s="9"/>
      <c r="E189" s="9"/>
      <c r="F189" s="9"/>
      <c r="G189" s="10"/>
      <c r="H189" s="10"/>
      <c r="I189" s="11">
        <f>SUM(C189*6,D189*0,H189*15)</f>
        <v>0</v>
      </c>
      <c r="J189" s="12"/>
    </row>
    <row r="190" spans="1:10" ht="12">
      <c r="A190" s="102"/>
      <c r="B190" s="8">
        <v>920</v>
      </c>
      <c r="C190" s="9">
        <v>999</v>
      </c>
      <c r="D190" s="9">
        <v>28</v>
      </c>
      <c r="E190" s="9"/>
      <c r="F190" s="9"/>
      <c r="G190" s="10"/>
      <c r="H190" s="10"/>
      <c r="I190" s="11">
        <f>SUM(C190*6,D190*0,H190*15)</f>
        <v>5994</v>
      </c>
      <c r="J190" s="12"/>
    </row>
    <row r="191" spans="1:10" ht="12">
      <c r="A191" s="102"/>
      <c r="B191" s="8" t="s">
        <v>17</v>
      </c>
      <c r="C191" s="9">
        <v>298</v>
      </c>
      <c r="D191" s="9">
        <v>50</v>
      </c>
      <c r="E191" s="9"/>
      <c r="F191" s="9"/>
      <c r="G191" s="10"/>
      <c r="H191" s="10"/>
      <c r="I191" s="11">
        <f>SUM(C191*6,D191*0,H191*15)</f>
        <v>1788</v>
      </c>
      <c r="J191" s="12">
        <f>SUM(I187:I191)</f>
        <v>16476</v>
      </c>
    </row>
    <row r="192" spans="1:10" ht="12">
      <c r="A192" s="102"/>
      <c r="B192" s="13"/>
      <c r="C192" s="14"/>
      <c r="D192" s="14"/>
      <c r="E192" s="14"/>
      <c r="F192" s="14"/>
      <c r="G192" s="15"/>
      <c r="H192" s="15"/>
      <c r="I192" s="16"/>
      <c r="J192" s="17"/>
    </row>
    <row r="193" spans="1:10" ht="12">
      <c r="A193" s="102"/>
      <c r="B193" s="8" t="s">
        <v>18</v>
      </c>
      <c r="C193" s="9"/>
      <c r="D193" s="9"/>
      <c r="E193" s="9"/>
      <c r="F193" s="9"/>
      <c r="G193" s="10"/>
      <c r="H193" s="10"/>
      <c r="I193" s="11">
        <f>SUM(E193*10,F193*7,G193*5,H193*15)</f>
        <v>0</v>
      </c>
      <c r="J193" s="12"/>
    </row>
    <row r="194" spans="1:10" ht="12">
      <c r="A194" s="102"/>
      <c r="B194" s="8" t="s">
        <v>19</v>
      </c>
      <c r="C194" s="9"/>
      <c r="D194" s="9"/>
      <c r="E194" s="9"/>
      <c r="F194" s="9"/>
      <c r="G194" s="10"/>
      <c r="H194" s="10"/>
      <c r="I194" s="11">
        <f>SUM(E194*10,F194*7,G194*5,H194*15)</f>
        <v>0</v>
      </c>
      <c r="J194" s="12">
        <f>SUM(I193:I194)</f>
        <v>0</v>
      </c>
    </row>
    <row r="195" spans="1:10" ht="12">
      <c r="A195" s="102"/>
      <c r="B195" s="18" t="s">
        <v>20</v>
      </c>
      <c r="C195" s="19">
        <f aca="true" t="shared" si="22" ref="C195:I195">SUM(C187:C194)</f>
        <v>2746</v>
      </c>
      <c r="D195" s="19">
        <f t="shared" si="22"/>
        <v>179</v>
      </c>
      <c r="E195" s="19">
        <f t="shared" si="22"/>
        <v>0</v>
      </c>
      <c r="F195" s="19">
        <f t="shared" si="22"/>
        <v>0</v>
      </c>
      <c r="G195" s="19">
        <f t="shared" si="22"/>
        <v>0</v>
      </c>
      <c r="H195" s="19">
        <f t="shared" si="22"/>
        <v>0</v>
      </c>
      <c r="I195" s="19">
        <f t="shared" si="22"/>
        <v>16476</v>
      </c>
      <c r="J195" s="20">
        <f>SUM(J194,J191)</f>
        <v>16476</v>
      </c>
    </row>
    <row r="196" spans="1:10" ht="12">
      <c r="A196" s="102">
        <v>41812</v>
      </c>
      <c r="B196" s="8" t="s">
        <v>14</v>
      </c>
      <c r="C196" s="9">
        <v>703</v>
      </c>
      <c r="D196" s="9">
        <v>82</v>
      </c>
      <c r="E196" s="9"/>
      <c r="F196" s="9"/>
      <c r="G196" s="10"/>
      <c r="H196" s="10"/>
      <c r="I196" s="11">
        <f>SUM(C196*6,D196*0,H196*15)</f>
        <v>4218</v>
      </c>
      <c r="J196" s="12"/>
    </row>
    <row r="197" spans="1:10" ht="12">
      <c r="A197" s="102"/>
      <c r="B197" s="8" t="s">
        <v>15</v>
      </c>
      <c r="C197" s="9">
        <v>799</v>
      </c>
      <c r="D197" s="9">
        <v>118</v>
      </c>
      <c r="E197" s="9"/>
      <c r="F197" s="9"/>
      <c r="G197" s="10"/>
      <c r="H197" s="10"/>
      <c r="I197" s="11">
        <f>SUM(C197*6,D197*0,H197*15)</f>
        <v>4794</v>
      </c>
      <c r="J197" s="12"/>
    </row>
    <row r="198" spans="1:10" ht="12">
      <c r="A198" s="102"/>
      <c r="B198" s="8" t="s">
        <v>16</v>
      </c>
      <c r="C198" s="9">
        <v>266</v>
      </c>
      <c r="D198" s="9">
        <v>44</v>
      </c>
      <c r="E198" s="9"/>
      <c r="F198" s="9"/>
      <c r="G198" s="10"/>
      <c r="H198" s="10"/>
      <c r="I198" s="11">
        <f>SUM(C198*6,D198*0,H198*15)</f>
        <v>1596</v>
      </c>
      <c r="J198" s="12"/>
    </row>
    <row r="199" spans="1:10" ht="12">
      <c r="A199" s="102"/>
      <c r="B199" s="8">
        <v>920</v>
      </c>
      <c r="C199" s="9">
        <v>749</v>
      </c>
      <c r="D199" s="9">
        <v>18</v>
      </c>
      <c r="E199" s="9"/>
      <c r="F199" s="9"/>
      <c r="G199" s="10"/>
      <c r="H199" s="10"/>
      <c r="I199" s="11">
        <f>SUM(C199*6,D199*0,H199*15)</f>
        <v>4494</v>
      </c>
      <c r="J199" s="12"/>
    </row>
    <row r="200" spans="1:10" ht="12">
      <c r="A200" s="102"/>
      <c r="B200" s="8" t="s">
        <v>17</v>
      </c>
      <c r="C200" s="9">
        <v>394</v>
      </c>
      <c r="D200" s="9">
        <v>73</v>
      </c>
      <c r="E200" s="9"/>
      <c r="F200" s="9"/>
      <c r="G200" s="10"/>
      <c r="H200" s="10"/>
      <c r="I200" s="11">
        <f>SUM(C200*6,D200*0,H200*15)</f>
        <v>2364</v>
      </c>
      <c r="J200" s="12">
        <f>SUM(I196:I200)</f>
        <v>17466</v>
      </c>
    </row>
    <row r="201" spans="1:10" ht="12">
      <c r="A201" s="102"/>
      <c r="B201" s="13"/>
      <c r="C201" s="14"/>
      <c r="D201" s="14"/>
      <c r="E201" s="14"/>
      <c r="F201" s="14"/>
      <c r="G201" s="15"/>
      <c r="H201" s="15"/>
      <c r="I201" s="16"/>
      <c r="J201" s="17"/>
    </row>
    <row r="202" spans="1:10" ht="12">
      <c r="A202" s="102"/>
      <c r="B202" s="8" t="s">
        <v>18</v>
      </c>
      <c r="C202" s="9"/>
      <c r="D202" s="9"/>
      <c r="E202" s="9"/>
      <c r="F202" s="9"/>
      <c r="G202" s="10"/>
      <c r="H202" s="10"/>
      <c r="I202" s="11">
        <f>SUM(E202*10,F202*7,G202*5,H202*15)</f>
        <v>0</v>
      </c>
      <c r="J202" s="12"/>
    </row>
    <row r="203" spans="1:10" ht="12">
      <c r="A203" s="102"/>
      <c r="B203" s="8" t="s">
        <v>19</v>
      </c>
      <c r="C203" s="9"/>
      <c r="D203" s="9"/>
      <c r="E203" s="9"/>
      <c r="F203" s="9"/>
      <c r="G203" s="10"/>
      <c r="H203" s="10"/>
      <c r="I203" s="11">
        <f>SUM(E203*10,F203*7,G203*5,H203*15)</f>
        <v>0</v>
      </c>
      <c r="J203" s="12">
        <f>SUM(I202:I203)</f>
        <v>0</v>
      </c>
    </row>
    <row r="204" spans="1:10" ht="12">
      <c r="A204" s="102"/>
      <c r="B204" s="18" t="s">
        <v>20</v>
      </c>
      <c r="C204" s="19">
        <f aca="true" t="shared" si="23" ref="C204:I204">SUM(C196:C203)</f>
        <v>2911</v>
      </c>
      <c r="D204" s="19">
        <f t="shared" si="23"/>
        <v>335</v>
      </c>
      <c r="E204" s="19">
        <f t="shared" si="23"/>
        <v>0</v>
      </c>
      <c r="F204" s="19">
        <f t="shared" si="23"/>
        <v>0</v>
      </c>
      <c r="G204" s="19">
        <f t="shared" si="23"/>
        <v>0</v>
      </c>
      <c r="H204" s="19">
        <f t="shared" si="23"/>
        <v>0</v>
      </c>
      <c r="I204" s="19">
        <f t="shared" si="23"/>
        <v>17466</v>
      </c>
      <c r="J204" s="20">
        <f>SUM(J203,J200)</f>
        <v>17466</v>
      </c>
    </row>
    <row r="205" spans="1:10" ht="12">
      <c r="A205" s="102">
        <v>41813</v>
      </c>
      <c r="B205" s="8" t="s">
        <v>14</v>
      </c>
      <c r="C205" s="9">
        <v>672</v>
      </c>
      <c r="D205" s="9">
        <v>48</v>
      </c>
      <c r="E205" s="9"/>
      <c r="F205" s="9"/>
      <c r="G205" s="10"/>
      <c r="H205" s="10"/>
      <c r="I205" s="11">
        <f>SUM(C205*6,D205*0,H205*15)</f>
        <v>4032</v>
      </c>
      <c r="J205" s="12"/>
    </row>
    <row r="206" spans="1:10" ht="12">
      <c r="A206" s="102"/>
      <c r="B206" s="8" t="s">
        <v>15</v>
      </c>
      <c r="C206" s="9">
        <v>0</v>
      </c>
      <c r="D206" s="9">
        <v>0</v>
      </c>
      <c r="E206" s="9">
        <v>0</v>
      </c>
      <c r="F206" s="9"/>
      <c r="G206" s="10"/>
      <c r="H206" s="10"/>
      <c r="I206" s="11">
        <f>SUM(C206*6,D206*0,H206*15)</f>
        <v>0</v>
      </c>
      <c r="J206" s="12"/>
    </row>
    <row r="207" spans="1:10" ht="12">
      <c r="A207" s="102"/>
      <c r="B207" s="8" t="s">
        <v>16</v>
      </c>
      <c r="C207" s="9">
        <v>0</v>
      </c>
      <c r="D207" s="9">
        <v>0</v>
      </c>
      <c r="E207" s="9">
        <v>0</v>
      </c>
      <c r="F207" s="9"/>
      <c r="G207" s="10"/>
      <c r="H207" s="10"/>
      <c r="I207" s="11">
        <f>SUM(C207*6,D207*0,H207*15)</f>
        <v>0</v>
      </c>
      <c r="J207" s="12"/>
    </row>
    <row r="208" spans="1:10" ht="12">
      <c r="A208" s="102"/>
      <c r="B208" s="8">
        <v>920</v>
      </c>
      <c r="C208" s="9">
        <v>0</v>
      </c>
      <c r="D208" s="9">
        <v>0</v>
      </c>
      <c r="E208" s="9">
        <v>0</v>
      </c>
      <c r="F208" s="9"/>
      <c r="G208" s="10"/>
      <c r="H208" s="10"/>
      <c r="I208" s="11">
        <f>SUM(C208*6,D208*0,H208*15)</f>
        <v>0</v>
      </c>
      <c r="J208" s="12"/>
    </row>
    <row r="209" spans="1:10" ht="12">
      <c r="A209" s="102"/>
      <c r="B209" s="8" t="s">
        <v>17</v>
      </c>
      <c r="C209" s="9">
        <v>0</v>
      </c>
      <c r="D209" s="9">
        <v>0</v>
      </c>
      <c r="E209" s="9">
        <v>0</v>
      </c>
      <c r="F209" s="9"/>
      <c r="G209" s="10"/>
      <c r="H209" s="10"/>
      <c r="I209" s="11">
        <f>SUM(C209*6,D209*0,H209*15)</f>
        <v>0</v>
      </c>
      <c r="J209" s="12">
        <f>SUM(I205:I209)</f>
        <v>4032</v>
      </c>
    </row>
    <row r="210" spans="1:10" ht="12">
      <c r="A210" s="102"/>
      <c r="B210" s="13"/>
      <c r="C210" s="14"/>
      <c r="D210" s="14"/>
      <c r="E210" s="14"/>
      <c r="F210" s="14"/>
      <c r="G210" s="15"/>
      <c r="H210" s="15"/>
      <c r="I210" s="16"/>
      <c r="J210" s="17"/>
    </row>
    <row r="211" spans="1:10" ht="12">
      <c r="A211" s="102"/>
      <c r="B211" s="8" t="s">
        <v>18</v>
      </c>
      <c r="C211" s="9"/>
      <c r="D211" s="9"/>
      <c r="E211" s="9"/>
      <c r="F211" s="9"/>
      <c r="G211" s="10"/>
      <c r="H211" s="10"/>
      <c r="I211" s="11">
        <f>SUM(E211*10,F211*7,G211*5,H211*15)</f>
        <v>0</v>
      </c>
      <c r="J211" s="12"/>
    </row>
    <row r="212" spans="1:10" ht="12">
      <c r="A212" s="102"/>
      <c r="B212" s="8" t="s">
        <v>19</v>
      </c>
      <c r="C212" s="9"/>
      <c r="D212" s="9"/>
      <c r="E212" s="9"/>
      <c r="F212" s="9"/>
      <c r="G212" s="10"/>
      <c r="H212" s="10"/>
      <c r="I212" s="11">
        <f>SUM(E212*10,F212*7,G212*5,H212*15)</f>
        <v>0</v>
      </c>
      <c r="J212" s="12">
        <f>SUM(I211:I212)</f>
        <v>0</v>
      </c>
    </row>
    <row r="213" spans="1:10" ht="12">
      <c r="A213" s="102"/>
      <c r="B213" s="18" t="s">
        <v>20</v>
      </c>
      <c r="C213" s="19">
        <f aca="true" t="shared" si="24" ref="C213:I213">SUM(C205:C212)</f>
        <v>672</v>
      </c>
      <c r="D213" s="19">
        <f t="shared" si="24"/>
        <v>48</v>
      </c>
      <c r="E213" s="19">
        <f t="shared" si="24"/>
        <v>0</v>
      </c>
      <c r="F213" s="19">
        <f t="shared" si="24"/>
        <v>0</v>
      </c>
      <c r="G213" s="19">
        <f t="shared" si="24"/>
        <v>0</v>
      </c>
      <c r="H213" s="19">
        <f t="shared" si="24"/>
        <v>0</v>
      </c>
      <c r="I213" s="19">
        <f t="shared" si="24"/>
        <v>4032</v>
      </c>
      <c r="J213" s="20">
        <f>SUM(J212,J209)</f>
        <v>4032</v>
      </c>
    </row>
    <row r="214" spans="1:10" ht="12">
      <c r="A214" s="103" t="s">
        <v>22</v>
      </c>
      <c r="B214" s="103">
        <v>920</v>
      </c>
      <c r="C214" s="21">
        <f>SUM(C213,C204,C195,C186,C177,C168,C159)</f>
        <v>10780</v>
      </c>
      <c r="D214" s="21">
        <f>SUM(D213,D204,D195,D186,D177,D168,D159)</f>
        <v>1016</v>
      </c>
      <c r="E214" s="21">
        <f>SUM(E213,E203,E194)</f>
        <v>0</v>
      </c>
      <c r="F214" s="21">
        <f>SUM(F213,F203,F194)</f>
        <v>0</v>
      </c>
      <c r="G214" s="21">
        <f>SUM(G213,G203,G194)</f>
        <v>0</v>
      </c>
      <c r="H214" s="21">
        <f>SUM(H213,H203,H194)</f>
        <v>0</v>
      </c>
      <c r="I214" s="22">
        <f>SUM(C214*6,D214*0,E214*10,F214*7,G214*5,H214*15)</f>
        <v>64680</v>
      </c>
      <c r="J214" s="22">
        <f>SUM(J213,J203,J194)</f>
        <v>4032</v>
      </c>
    </row>
    <row r="215" spans="1:10" ht="12">
      <c r="A215" s="102">
        <v>41814</v>
      </c>
      <c r="B215" s="8" t="s">
        <v>14</v>
      </c>
      <c r="C215" s="9">
        <v>404</v>
      </c>
      <c r="D215" s="9">
        <v>44</v>
      </c>
      <c r="E215" s="9"/>
      <c r="F215" s="9"/>
      <c r="G215" s="10"/>
      <c r="H215" s="10"/>
      <c r="I215" s="11">
        <f>SUM(C215*6,D215*0,H215*15)</f>
        <v>2424</v>
      </c>
      <c r="J215" s="12"/>
    </row>
    <row r="216" spans="1:10" ht="12">
      <c r="A216" s="102"/>
      <c r="B216" s="8" t="s">
        <v>15</v>
      </c>
      <c r="C216" s="9">
        <v>0</v>
      </c>
      <c r="D216" s="9">
        <v>0</v>
      </c>
      <c r="E216" s="9">
        <v>0</v>
      </c>
      <c r="F216" s="9"/>
      <c r="G216" s="10"/>
      <c r="H216" s="10"/>
      <c r="I216" s="11">
        <f>SUM(C216*6,D216*0,H216*15)</f>
        <v>0</v>
      </c>
      <c r="J216" s="12"/>
    </row>
    <row r="217" spans="1:10" ht="12">
      <c r="A217" s="102"/>
      <c r="B217" s="8" t="s">
        <v>16</v>
      </c>
      <c r="C217" s="9">
        <v>316</v>
      </c>
      <c r="D217" s="9">
        <v>78</v>
      </c>
      <c r="E217" s="9"/>
      <c r="F217" s="9"/>
      <c r="G217" s="10"/>
      <c r="H217" s="10"/>
      <c r="I217" s="11">
        <f>SUM(C217*6,D217*0,H217*15)</f>
        <v>1896</v>
      </c>
      <c r="J217" s="12"/>
    </row>
    <row r="218" spans="1:10" ht="12">
      <c r="A218" s="102"/>
      <c r="B218" s="8">
        <v>920</v>
      </c>
      <c r="C218" s="9">
        <v>519</v>
      </c>
      <c r="D218" s="9">
        <v>16</v>
      </c>
      <c r="E218" s="9"/>
      <c r="F218" s="9"/>
      <c r="G218" s="10"/>
      <c r="H218" s="10"/>
      <c r="I218" s="11">
        <f>SUM(C218*6,D218*0,H218*15)</f>
        <v>3114</v>
      </c>
      <c r="J218" s="12"/>
    </row>
    <row r="219" spans="1:10" ht="12">
      <c r="A219" s="102"/>
      <c r="B219" s="8" t="s">
        <v>17</v>
      </c>
      <c r="C219" s="9">
        <v>137</v>
      </c>
      <c r="D219" s="9">
        <v>57</v>
      </c>
      <c r="E219" s="9"/>
      <c r="F219" s="9"/>
      <c r="G219" s="10"/>
      <c r="H219" s="10"/>
      <c r="I219" s="11">
        <f>SUM(C219*6,D219*0,H219*15)</f>
        <v>822</v>
      </c>
      <c r="J219" s="12">
        <f>SUM(I215:I219)</f>
        <v>8256</v>
      </c>
    </row>
    <row r="220" spans="1:10" ht="12">
      <c r="A220" s="102"/>
      <c r="B220" s="13"/>
      <c r="C220" s="14"/>
      <c r="D220" s="14"/>
      <c r="E220" s="14"/>
      <c r="F220" s="14"/>
      <c r="G220" s="15"/>
      <c r="H220" s="15"/>
      <c r="I220" s="16"/>
      <c r="J220" s="17"/>
    </row>
    <row r="221" spans="1:10" ht="12">
      <c r="A221" s="102"/>
      <c r="B221" s="8" t="s">
        <v>18</v>
      </c>
      <c r="C221" s="9"/>
      <c r="D221" s="9"/>
      <c r="E221" s="9"/>
      <c r="F221" s="9"/>
      <c r="G221" s="10"/>
      <c r="H221" s="10"/>
      <c r="I221" s="11">
        <f>SUM(E221*10,F221*7,G221*5,H221*15)</f>
        <v>0</v>
      </c>
      <c r="J221" s="12"/>
    </row>
    <row r="222" spans="1:10" ht="12">
      <c r="A222" s="102"/>
      <c r="B222" s="8" t="s">
        <v>19</v>
      </c>
      <c r="C222" s="9"/>
      <c r="D222" s="9"/>
      <c r="E222" s="9"/>
      <c r="F222" s="9"/>
      <c r="G222" s="10"/>
      <c r="H222" s="10"/>
      <c r="I222" s="11">
        <f>SUM(E222*10,F222*7,G222*5,H222*15)</f>
        <v>0</v>
      </c>
      <c r="J222" s="12">
        <f>SUM(I221:I222)</f>
        <v>0</v>
      </c>
    </row>
    <row r="223" spans="1:10" ht="12">
      <c r="A223" s="102"/>
      <c r="B223" s="18" t="s">
        <v>20</v>
      </c>
      <c r="C223" s="19">
        <f aca="true" t="shared" si="25" ref="C223:I223">SUM(C215:C222)</f>
        <v>1376</v>
      </c>
      <c r="D223" s="19">
        <f t="shared" si="25"/>
        <v>195</v>
      </c>
      <c r="E223" s="19">
        <f t="shared" si="25"/>
        <v>0</v>
      </c>
      <c r="F223" s="19">
        <f t="shared" si="25"/>
        <v>0</v>
      </c>
      <c r="G223" s="19">
        <f t="shared" si="25"/>
        <v>0</v>
      </c>
      <c r="H223" s="19">
        <f t="shared" si="25"/>
        <v>0</v>
      </c>
      <c r="I223" s="19">
        <f t="shared" si="25"/>
        <v>8256</v>
      </c>
      <c r="J223" s="20">
        <f>SUM(J222,J219)</f>
        <v>8256</v>
      </c>
    </row>
    <row r="224" spans="1:10" ht="12">
      <c r="A224" s="102">
        <v>41815</v>
      </c>
      <c r="B224" s="8" t="s">
        <v>14</v>
      </c>
      <c r="C224" s="9">
        <v>161</v>
      </c>
      <c r="D224" s="9">
        <v>38</v>
      </c>
      <c r="E224" s="9"/>
      <c r="F224" s="9"/>
      <c r="G224" s="10"/>
      <c r="H224" s="10"/>
      <c r="I224" s="11">
        <f>SUM(C224*6,D224*0,H224*15)</f>
        <v>966</v>
      </c>
      <c r="J224" s="12"/>
    </row>
    <row r="225" spans="1:10" ht="12">
      <c r="A225" s="102"/>
      <c r="B225" s="8" t="s">
        <v>15</v>
      </c>
      <c r="C225" s="9">
        <v>568</v>
      </c>
      <c r="D225" s="9">
        <v>44</v>
      </c>
      <c r="E225" s="9"/>
      <c r="F225" s="9"/>
      <c r="G225" s="10"/>
      <c r="H225" s="10"/>
      <c r="I225" s="11">
        <f>SUM(C225*6,D225*0,H225*15)</f>
        <v>3408</v>
      </c>
      <c r="J225" s="12"/>
    </row>
    <row r="226" spans="1:10" ht="12">
      <c r="A226" s="102"/>
      <c r="B226" s="8" t="s">
        <v>16</v>
      </c>
      <c r="C226" s="9">
        <v>445</v>
      </c>
      <c r="D226" s="9">
        <v>63</v>
      </c>
      <c r="E226" s="9"/>
      <c r="F226" s="9"/>
      <c r="G226" s="10"/>
      <c r="H226" s="10"/>
      <c r="I226" s="11">
        <f>SUM(C226*6,D226*0,H226*15)</f>
        <v>2670</v>
      </c>
      <c r="J226" s="12"/>
    </row>
    <row r="227" spans="1:10" ht="12">
      <c r="A227" s="102"/>
      <c r="B227" s="8">
        <v>920</v>
      </c>
      <c r="C227" s="9">
        <v>608</v>
      </c>
      <c r="D227" s="9">
        <v>18</v>
      </c>
      <c r="E227" s="9"/>
      <c r="F227" s="9"/>
      <c r="G227" s="10"/>
      <c r="H227" s="10"/>
      <c r="I227" s="11">
        <f>SUM(C227*6,D227*0,H227*15)</f>
        <v>3648</v>
      </c>
      <c r="J227" s="12"/>
    </row>
    <row r="228" spans="1:10" ht="12">
      <c r="A228" s="102"/>
      <c r="B228" s="8" t="s">
        <v>17</v>
      </c>
      <c r="C228" s="9">
        <v>248</v>
      </c>
      <c r="D228" s="9">
        <v>89</v>
      </c>
      <c r="E228" s="9"/>
      <c r="F228" s="9"/>
      <c r="G228" s="10"/>
      <c r="H228" s="10"/>
      <c r="I228" s="11">
        <f>SUM(C228*6,D228*0,H228*15)</f>
        <v>1488</v>
      </c>
      <c r="J228" s="12">
        <f>SUM(I224:I228)</f>
        <v>12180</v>
      </c>
    </row>
    <row r="229" spans="1:10" ht="12">
      <c r="A229" s="102"/>
      <c r="B229" s="13"/>
      <c r="C229" s="14"/>
      <c r="D229" s="14"/>
      <c r="E229" s="14"/>
      <c r="F229" s="14"/>
      <c r="G229" s="15"/>
      <c r="H229" s="15"/>
      <c r="I229" s="16"/>
      <c r="J229" s="17"/>
    </row>
    <row r="230" spans="1:10" ht="12">
      <c r="A230" s="102"/>
      <c r="B230" s="8" t="s">
        <v>18</v>
      </c>
      <c r="C230" s="9"/>
      <c r="D230" s="9"/>
      <c r="E230" s="9"/>
      <c r="F230" s="9"/>
      <c r="G230" s="10"/>
      <c r="H230" s="10"/>
      <c r="I230" s="11">
        <f>SUM(E230*10,F230*7,G230*5,H230*15)</f>
        <v>0</v>
      </c>
      <c r="J230" s="12"/>
    </row>
    <row r="231" spans="1:10" ht="12">
      <c r="A231" s="102"/>
      <c r="B231" s="8" t="s">
        <v>19</v>
      </c>
      <c r="C231" s="9"/>
      <c r="D231" s="9"/>
      <c r="E231" s="9"/>
      <c r="F231" s="9"/>
      <c r="G231" s="10"/>
      <c r="H231" s="10"/>
      <c r="I231" s="11">
        <f>SUM(E231*10,F231*7,G231*5,H231*15)</f>
        <v>0</v>
      </c>
      <c r="J231" s="12">
        <f>SUM(I230:I231)</f>
        <v>0</v>
      </c>
    </row>
    <row r="232" spans="1:10" ht="12">
      <c r="A232" s="102"/>
      <c r="B232" s="18" t="s">
        <v>20</v>
      </c>
      <c r="C232" s="19">
        <f aca="true" t="shared" si="26" ref="C232:I232">SUM(C224:C231)</f>
        <v>2030</v>
      </c>
      <c r="D232" s="19">
        <f t="shared" si="26"/>
        <v>252</v>
      </c>
      <c r="E232" s="19">
        <f t="shared" si="26"/>
        <v>0</v>
      </c>
      <c r="F232" s="19">
        <f t="shared" si="26"/>
        <v>0</v>
      </c>
      <c r="G232" s="19">
        <f t="shared" si="26"/>
        <v>0</v>
      </c>
      <c r="H232" s="19">
        <f t="shared" si="26"/>
        <v>0</v>
      </c>
      <c r="I232" s="19">
        <f t="shared" si="26"/>
        <v>12180</v>
      </c>
      <c r="J232" s="20">
        <f>SUM(J231,J228)</f>
        <v>12180</v>
      </c>
    </row>
    <row r="233" spans="1:10" ht="12">
      <c r="A233" s="102">
        <v>41816</v>
      </c>
      <c r="B233" s="8" t="s">
        <v>14</v>
      </c>
      <c r="C233" s="9">
        <v>183</v>
      </c>
      <c r="D233" s="9">
        <v>23</v>
      </c>
      <c r="E233" s="9"/>
      <c r="F233" s="9"/>
      <c r="G233" s="10"/>
      <c r="H233" s="10"/>
      <c r="I233" s="11">
        <f>SUM(C233*6,D233*0,H233*15)</f>
        <v>1098</v>
      </c>
      <c r="J233" s="12"/>
    </row>
    <row r="234" spans="1:10" ht="12">
      <c r="A234" s="102"/>
      <c r="B234" s="8" t="s">
        <v>15</v>
      </c>
      <c r="C234" s="9">
        <v>262</v>
      </c>
      <c r="D234" s="9">
        <v>24</v>
      </c>
      <c r="E234" s="9"/>
      <c r="F234" s="9"/>
      <c r="G234" s="10"/>
      <c r="H234" s="10"/>
      <c r="I234" s="11">
        <f>SUM(C234*6,D234*0,H234*15)</f>
        <v>1572</v>
      </c>
      <c r="J234" s="12"/>
    </row>
    <row r="235" spans="1:10" ht="12">
      <c r="A235" s="102"/>
      <c r="B235" s="8" t="s">
        <v>16</v>
      </c>
      <c r="C235" s="9">
        <v>101</v>
      </c>
      <c r="D235" s="9">
        <v>24</v>
      </c>
      <c r="E235" s="9"/>
      <c r="F235" s="9"/>
      <c r="G235" s="10"/>
      <c r="H235" s="10"/>
      <c r="I235" s="11">
        <f>SUM(C235*6,D235*0,H235*15)</f>
        <v>606</v>
      </c>
      <c r="J235" s="12"/>
    </row>
    <row r="236" spans="1:10" ht="12">
      <c r="A236" s="102"/>
      <c r="B236" s="8">
        <v>920</v>
      </c>
      <c r="C236" s="9">
        <v>555</v>
      </c>
      <c r="D236" s="9">
        <v>16</v>
      </c>
      <c r="E236" s="9"/>
      <c r="F236" s="9"/>
      <c r="G236" s="10"/>
      <c r="H236" s="10"/>
      <c r="I236" s="11">
        <f>SUM(C236*6,D236*0,H236*15)</f>
        <v>3330</v>
      </c>
      <c r="J236" s="12"/>
    </row>
    <row r="237" spans="1:10" ht="12">
      <c r="A237" s="102"/>
      <c r="B237" s="8" t="s">
        <v>17</v>
      </c>
      <c r="C237" s="9">
        <v>124</v>
      </c>
      <c r="D237" s="9">
        <v>41</v>
      </c>
      <c r="E237" s="9"/>
      <c r="F237" s="9"/>
      <c r="G237" s="10"/>
      <c r="H237" s="10"/>
      <c r="I237" s="11">
        <f>SUM(C237*6,D237*0,H237*15)</f>
        <v>744</v>
      </c>
      <c r="J237" s="12">
        <f>SUM(I233:I237)</f>
        <v>7350</v>
      </c>
    </row>
    <row r="238" spans="1:10" ht="12">
      <c r="A238" s="102"/>
      <c r="B238" s="13"/>
      <c r="C238" s="14"/>
      <c r="D238" s="14"/>
      <c r="E238" s="14"/>
      <c r="F238" s="14"/>
      <c r="G238" s="15"/>
      <c r="H238" s="15"/>
      <c r="I238" s="16"/>
      <c r="J238" s="17"/>
    </row>
    <row r="239" spans="1:10" ht="12">
      <c r="A239" s="102"/>
      <c r="B239" s="8" t="s">
        <v>18</v>
      </c>
      <c r="C239" s="9"/>
      <c r="D239" s="9"/>
      <c r="E239" s="9"/>
      <c r="F239" s="9"/>
      <c r="G239" s="10"/>
      <c r="H239" s="10"/>
      <c r="I239" s="11">
        <f>SUM(E239*10,F239*7,G239*5,H239*15)</f>
        <v>0</v>
      </c>
      <c r="J239" s="12"/>
    </row>
    <row r="240" spans="1:10" ht="12">
      <c r="A240" s="102"/>
      <c r="B240" s="8" t="s">
        <v>19</v>
      </c>
      <c r="C240" s="9"/>
      <c r="D240" s="9"/>
      <c r="E240" s="9"/>
      <c r="F240" s="9"/>
      <c r="G240" s="10"/>
      <c r="H240" s="10"/>
      <c r="I240" s="11">
        <f>SUM(E240*10,F240*7,G240*5,H240*15)</f>
        <v>0</v>
      </c>
      <c r="J240" s="12">
        <f>SUM(I239:I240)</f>
        <v>0</v>
      </c>
    </row>
    <row r="241" spans="1:10" ht="12">
      <c r="A241" s="102"/>
      <c r="B241" s="18" t="s">
        <v>20</v>
      </c>
      <c r="C241" s="19">
        <f aca="true" t="shared" si="27" ref="C241:I241">SUM(C233:C240)</f>
        <v>1225</v>
      </c>
      <c r="D241" s="19">
        <f t="shared" si="27"/>
        <v>128</v>
      </c>
      <c r="E241" s="19">
        <f t="shared" si="27"/>
        <v>0</v>
      </c>
      <c r="F241" s="19">
        <f t="shared" si="27"/>
        <v>0</v>
      </c>
      <c r="G241" s="19">
        <f t="shared" si="27"/>
        <v>0</v>
      </c>
      <c r="H241" s="19">
        <f t="shared" si="27"/>
        <v>0</v>
      </c>
      <c r="I241" s="19">
        <f t="shared" si="27"/>
        <v>7350</v>
      </c>
      <c r="J241" s="20">
        <f>SUM(J240,J237)</f>
        <v>7350</v>
      </c>
    </row>
    <row r="242" spans="1:10" ht="12">
      <c r="A242" s="102">
        <v>41817</v>
      </c>
      <c r="B242" s="8" t="s">
        <v>14</v>
      </c>
      <c r="C242" s="9">
        <v>123</v>
      </c>
      <c r="D242" s="9">
        <v>23</v>
      </c>
      <c r="E242" s="9"/>
      <c r="F242" s="9"/>
      <c r="G242" s="10"/>
      <c r="H242" s="10"/>
      <c r="I242" s="11">
        <f>SUM(C242*6,D242*0,H242*15)</f>
        <v>738</v>
      </c>
      <c r="J242" s="12"/>
    </row>
    <row r="243" spans="1:10" ht="12">
      <c r="A243" s="102"/>
      <c r="B243" s="8" t="s">
        <v>15</v>
      </c>
      <c r="C243" s="9">
        <v>365</v>
      </c>
      <c r="D243" s="9">
        <v>46</v>
      </c>
      <c r="E243" s="9"/>
      <c r="F243" s="9"/>
      <c r="G243" s="10"/>
      <c r="H243" s="10"/>
      <c r="I243" s="11">
        <f>SUM(C243*6,D243*0,H243*15)</f>
        <v>2190</v>
      </c>
      <c r="J243" s="12"/>
    </row>
    <row r="244" spans="1:10" ht="12">
      <c r="A244" s="102"/>
      <c r="B244" s="8" t="s">
        <v>16</v>
      </c>
      <c r="C244" s="9">
        <v>318</v>
      </c>
      <c r="D244" s="9">
        <v>72</v>
      </c>
      <c r="E244" s="9"/>
      <c r="F244" s="9"/>
      <c r="G244" s="10"/>
      <c r="H244" s="10"/>
      <c r="I244" s="11">
        <f>SUM(C244*6,D244*0,H244*15)</f>
        <v>1908</v>
      </c>
      <c r="J244" s="12"/>
    </row>
    <row r="245" spans="1:10" ht="12">
      <c r="A245" s="102"/>
      <c r="B245" s="8">
        <v>920</v>
      </c>
      <c r="C245" s="9">
        <v>648</v>
      </c>
      <c r="D245" s="9">
        <v>22</v>
      </c>
      <c r="E245" s="9"/>
      <c r="F245" s="9"/>
      <c r="G245" s="10"/>
      <c r="H245" s="10"/>
      <c r="I245" s="11">
        <f>SUM(C245*6,D245*0,H245*15)</f>
        <v>3888</v>
      </c>
      <c r="J245" s="12"/>
    </row>
    <row r="246" spans="1:10" ht="12">
      <c r="A246" s="102"/>
      <c r="B246" s="8" t="s">
        <v>17</v>
      </c>
      <c r="C246" s="9">
        <v>182</v>
      </c>
      <c r="D246" s="9">
        <v>70</v>
      </c>
      <c r="E246" s="9"/>
      <c r="F246" s="9"/>
      <c r="G246" s="10"/>
      <c r="H246" s="10"/>
      <c r="I246" s="11">
        <f>SUM(C246*6,D246*0,H246*15)</f>
        <v>1092</v>
      </c>
      <c r="J246" s="12">
        <f>SUM(I242:I246)</f>
        <v>9816</v>
      </c>
    </row>
    <row r="247" spans="1:10" ht="12">
      <c r="A247" s="102"/>
      <c r="B247" s="13"/>
      <c r="C247" s="14"/>
      <c r="D247" s="14"/>
      <c r="E247" s="14"/>
      <c r="F247" s="14"/>
      <c r="G247" s="15"/>
      <c r="H247" s="15"/>
      <c r="I247" s="16"/>
      <c r="J247" s="17"/>
    </row>
    <row r="248" spans="1:10" ht="12">
      <c r="A248" s="102"/>
      <c r="B248" s="8" t="s">
        <v>18</v>
      </c>
      <c r="C248" s="9"/>
      <c r="D248" s="9"/>
      <c r="E248" s="9"/>
      <c r="F248" s="9"/>
      <c r="G248" s="10"/>
      <c r="H248" s="10"/>
      <c r="I248" s="11">
        <f>SUM(E248*10,F248*7,G248*5,H248*15)</f>
        <v>0</v>
      </c>
      <c r="J248" s="12"/>
    </row>
    <row r="249" spans="1:10" ht="12">
      <c r="A249" s="102"/>
      <c r="B249" s="8" t="s">
        <v>19</v>
      </c>
      <c r="C249" s="9"/>
      <c r="D249" s="9"/>
      <c r="E249" s="9"/>
      <c r="F249" s="9"/>
      <c r="G249" s="10"/>
      <c r="H249" s="10"/>
      <c r="I249" s="11">
        <f>SUM(E249*10,F249*7,G249*5,H249*15)</f>
        <v>0</v>
      </c>
      <c r="J249" s="12">
        <f>SUM(I248:I249)</f>
        <v>0</v>
      </c>
    </row>
    <row r="250" spans="1:10" ht="12">
      <c r="A250" s="102"/>
      <c r="B250" s="18" t="s">
        <v>20</v>
      </c>
      <c r="C250" s="19">
        <f aca="true" t="shared" si="28" ref="C250:I250">SUM(C242:C249)</f>
        <v>1636</v>
      </c>
      <c r="D250" s="19">
        <f t="shared" si="28"/>
        <v>233</v>
      </c>
      <c r="E250" s="19">
        <f t="shared" si="28"/>
        <v>0</v>
      </c>
      <c r="F250" s="19">
        <f t="shared" si="28"/>
        <v>0</v>
      </c>
      <c r="G250" s="19">
        <f t="shared" si="28"/>
        <v>0</v>
      </c>
      <c r="H250" s="19">
        <f t="shared" si="28"/>
        <v>0</v>
      </c>
      <c r="I250" s="19">
        <f t="shared" si="28"/>
        <v>9816</v>
      </c>
      <c r="J250" s="20">
        <f>SUM(J249,J246)</f>
        <v>9816</v>
      </c>
    </row>
    <row r="251" spans="1:10" ht="12">
      <c r="A251" s="102">
        <v>41818</v>
      </c>
      <c r="B251" s="8" t="s">
        <v>14</v>
      </c>
      <c r="C251" s="9">
        <v>547</v>
      </c>
      <c r="D251" s="9">
        <v>63</v>
      </c>
      <c r="E251" s="9"/>
      <c r="F251" s="9"/>
      <c r="G251" s="10"/>
      <c r="H251" s="10"/>
      <c r="I251" s="11">
        <f>SUM(C251*6,D251*0,H251*15)</f>
        <v>3282</v>
      </c>
      <c r="J251" s="12"/>
    </row>
    <row r="252" spans="1:10" ht="12">
      <c r="A252" s="102"/>
      <c r="B252" s="8" t="s">
        <v>15</v>
      </c>
      <c r="C252" s="9">
        <v>0</v>
      </c>
      <c r="D252" s="9">
        <v>0</v>
      </c>
      <c r="E252" s="9">
        <v>0</v>
      </c>
      <c r="F252" s="9"/>
      <c r="G252" s="10"/>
      <c r="H252" s="10"/>
      <c r="I252" s="11">
        <f>SUM(C252*6,D252*0,H252*15)</f>
        <v>0</v>
      </c>
      <c r="J252" s="12"/>
    </row>
    <row r="253" spans="1:10" ht="12">
      <c r="A253" s="102"/>
      <c r="B253" s="8" t="s">
        <v>21</v>
      </c>
      <c r="C253" s="9">
        <v>0</v>
      </c>
      <c r="D253" s="9">
        <v>0</v>
      </c>
      <c r="E253" s="9">
        <v>0</v>
      </c>
      <c r="F253" s="9"/>
      <c r="G253" s="10"/>
      <c r="H253" s="10"/>
      <c r="I253" s="11">
        <f>SUM(C253*6,D253*0,H253*15)</f>
        <v>0</v>
      </c>
      <c r="J253" s="12"/>
    </row>
    <row r="254" spans="1:10" ht="12">
      <c r="A254" s="102"/>
      <c r="B254" s="8">
        <v>920</v>
      </c>
      <c r="C254" s="9">
        <v>0</v>
      </c>
      <c r="D254" s="9">
        <v>0</v>
      </c>
      <c r="E254" s="9">
        <v>0</v>
      </c>
      <c r="F254" s="9"/>
      <c r="G254" s="10"/>
      <c r="H254" s="10"/>
      <c r="I254" s="11">
        <f>SUM(C254*6,D254*0,H254*15)</f>
        <v>0</v>
      </c>
      <c r="J254" s="12"/>
    </row>
    <row r="255" spans="1:10" ht="12">
      <c r="A255" s="102"/>
      <c r="B255" s="8" t="s">
        <v>17</v>
      </c>
      <c r="C255" s="9">
        <v>0</v>
      </c>
      <c r="D255" s="9">
        <v>0</v>
      </c>
      <c r="E255" s="9">
        <v>0</v>
      </c>
      <c r="F255" s="9"/>
      <c r="G255" s="10"/>
      <c r="H255" s="10"/>
      <c r="I255" s="11">
        <f>SUM(C255*6,D255*0,H255*15)</f>
        <v>0</v>
      </c>
      <c r="J255" s="12">
        <f>SUM(I251:I255)</f>
        <v>3282</v>
      </c>
    </row>
    <row r="256" spans="1:10" ht="12">
      <c r="A256" s="102"/>
      <c r="B256" s="13"/>
      <c r="C256" s="14"/>
      <c r="D256" s="14"/>
      <c r="E256" s="14"/>
      <c r="F256" s="14"/>
      <c r="G256" s="15"/>
      <c r="H256" s="15"/>
      <c r="I256" s="16"/>
      <c r="J256" s="17"/>
    </row>
    <row r="257" spans="1:10" ht="12">
      <c r="A257" s="102"/>
      <c r="B257" s="8" t="s">
        <v>18</v>
      </c>
      <c r="C257" s="9"/>
      <c r="D257" s="9"/>
      <c r="E257" s="9"/>
      <c r="F257" s="9"/>
      <c r="G257" s="10"/>
      <c r="H257" s="10"/>
      <c r="I257" s="11">
        <f>SUM(E257*10,F257*7,G257*5,H257*15)</f>
        <v>0</v>
      </c>
      <c r="J257" s="12"/>
    </row>
    <row r="258" spans="1:10" ht="12">
      <c r="A258" s="102"/>
      <c r="B258" s="8" t="s">
        <v>19</v>
      </c>
      <c r="C258" s="9"/>
      <c r="D258" s="9"/>
      <c r="E258" s="9"/>
      <c r="F258" s="9"/>
      <c r="G258" s="10"/>
      <c r="H258" s="10"/>
      <c r="I258" s="11">
        <f>SUM(E258*10,F258*7,G258*5,H258*15)</f>
        <v>0</v>
      </c>
      <c r="J258" s="12">
        <f>SUM(I257:I258)</f>
        <v>0</v>
      </c>
    </row>
    <row r="259" spans="1:10" ht="12">
      <c r="A259" s="102"/>
      <c r="B259" s="18" t="s">
        <v>20</v>
      </c>
      <c r="C259" s="19">
        <f aca="true" t="shared" si="29" ref="C259:I259">SUM(C251:C258)</f>
        <v>547</v>
      </c>
      <c r="D259" s="19">
        <f t="shared" si="29"/>
        <v>63</v>
      </c>
      <c r="E259" s="19">
        <f t="shared" si="29"/>
        <v>0</v>
      </c>
      <c r="F259" s="19">
        <f t="shared" si="29"/>
        <v>0</v>
      </c>
      <c r="G259" s="19">
        <f t="shared" si="29"/>
        <v>0</v>
      </c>
      <c r="H259" s="19">
        <f t="shared" si="29"/>
        <v>0</v>
      </c>
      <c r="I259" s="19">
        <f t="shared" si="29"/>
        <v>3282</v>
      </c>
      <c r="J259" s="20">
        <f>SUM(J258,J255)</f>
        <v>3282</v>
      </c>
    </row>
    <row r="260" spans="1:10" ht="12">
      <c r="A260" s="102">
        <v>41819</v>
      </c>
      <c r="B260" s="8" t="s">
        <v>14</v>
      </c>
      <c r="C260" s="9">
        <v>243</v>
      </c>
      <c r="D260" s="9">
        <v>18</v>
      </c>
      <c r="E260" s="9"/>
      <c r="F260" s="9"/>
      <c r="G260" s="10"/>
      <c r="H260" s="10"/>
      <c r="I260" s="11">
        <f>SUM(C260*6,D260*0,H260*15)</f>
        <v>1458</v>
      </c>
      <c r="J260" s="12"/>
    </row>
    <row r="261" spans="1:10" ht="12">
      <c r="A261" s="102"/>
      <c r="B261" s="8" t="s">
        <v>15</v>
      </c>
      <c r="C261" s="9">
        <v>1018</v>
      </c>
      <c r="D261" s="9">
        <v>79</v>
      </c>
      <c r="E261" s="9"/>
      <c r="F261" s="9"/>
      <c r="G261" s="10"/>
      <c r="H261" s="10"/>
      <c r="I261" s="11">
        <f>SUM(C261*6,D261*0,H261*15)</f>
        <v>6108</v>
      </c>
      <c r="J261" s="12"/>
    </row>
    <row r="262" spans="1:10" ht="12">
      <c r="A262" s="102"/>
      <c r="B262" s="8" t="s">
        <v>21</v>
      </c>
      <c r="C262" s="9">
        <v>663</v>
      </c>
      <c r="D262" s="9">
        <v>145</v>
      </c>
      <c r="E262" s="9"/>
      <c r="F262" s="9"/>
      <c r="G262" s="10"/>
      <c r="H262" s="10"/>
      <c r="I262" s="11">
        <f>SUM(C262*6,D262*0,H262*15)</f>
        <v>3978</v>
      </c>
      <c r="J262" s="12"/>
    </row>
    <row r="263" spans="1:10" ht="12">
      <c r="A263" s="102"/>
      <c r="B263" s="8">
        <v>920</v>
      </c>
      <c r="C263" s="9">
        <v>847</v>
      </c>
      <c r="D263" s="9"/>
      <c r="E263" s="9"/>
      <c r="F263" s="9"/>
      <c r="G263" s="10"/>
      <c r="H263" s="10"/>
      <c r="I263" s="11">
        <f>SUM(C263*6,D263*0,H263*15)</f>
        <v>5082</v>
      </c>
      <c r="J263" s="12"/>
    </row>
    <row r="264" spans="1:10" ht="12">
      <c r="A264" s="102"/>
      <c r="B264" s="8" t="s">
        <v>17</v>
      </c>
      <c r="C264" s="9">
        <v>434</v>
      </c>
      <c r="D264" s="9">
        <v>62</v>
      </c>
      <c r="E264" s="9"/>
      <c r="F264" s="9"/>
      <c r="G264" s="10"/>
      <c r="H264" s="10"/>
      <c r="I264" s="11">
        <f>SUM(C264*6,D264*0,H264*15)</f>
        <v>2604</v>
      </c>
      <c r="J264" s="12">
        <f>SUM(I260:I264)</f>
        <v>19230</v>
      </c>
    </row>
    <row r="265" spans="1:10" ht="12">
      <c r="A265" s="102"/>
      <c r="B265" s="13"/>
      <c r="C265" s="14"/>
      <c r="D265" s="14"/>
      <c r="E265" s="14"/>
      <c r="F265" s="14"/>
      <c r="G265" s="15"/>
      <c r="H265" s="15"/>
      <c r="I265" s="16"/>
      <c r="J265" s="17"/>
    </row>
    <row r="266" spans="1:10" ht="12">
      <c r="A266" s="102"/>
      <c r="B266" s="8" t="s">
        <v>18</v>
      </c>
      <c r="C266" s="9"/>
      <c r="D266" s="9"/>
      <c r="E266" s="9"/>
      <c r="F266" s="9"/>
      <c r="G266" s="10"/>
      <c r="H266" s="10"/>
      <c r="I266" s="11">
        <f>SUM(E266*10,F266*7,G266*5,H266*15)</f>
        <v>0</v>
      </c>
      <c r="J266" s="12"/>
    </row>
    <row r="267" spans="1:10" ht="12">
      <c r="A267" s="102"/>
      <c r="B267" s="8" t="s">
        <v>19</v>
      </c>
      <c r="C267" s="9"/>
      <c r="D267" s="9"/>
      <c r="E267" s="9"/>
      <c r="F267" s="9"/>
      <c r="G267" s="10"/>
      <c r="H267" s="10"/>
      <c r="I267" s="11">
        <f>SUM(E267*10,F267*7,G267*5,H267*15)</f>
        <v>0</v>
      </c>
      <c r="J267" s="12">
        <f>SUM(I266:I267)</f>
        <v>0</v>
      </c>
    </row>
    <row r="268" spans="1:10" ht="12">
      <c r="A268" s="102"/>
      <c r="B268" s="18" t="s">
        <v>20</v>
      </c>
      <c r="C268" s="19">
        <f aca="true" t="shared" si="30" ref="C268:I268">SUM(C260:C267)</f>
        <v>3205</v>
      </c>
      <c r="D268" s="19">
        <f t="shared" si="30"/>
        <v>304</v>
      </c>
      <c r="E268" s="19">
        <f t="shared" si="30"/>
        <v>0</v>
      </c>
      <c r="F268" s="19">
        <f t="shared" si="30"/>
        <v>0</v>
      </c>
      <c r="G268" s="19">
        <f t="shared" si="30"/>
        <v>0</v>
      </c>
      <c r="H268" s="19">
        <f t="shared" si="30"/>
        <v>0</v>
      </c>
      <c r="I268" s="19">
        <f t="shared" si="30"/>
        <v>19230</v>
      </c>
      <c r="J268" s="20">
        <f>SUM(J267,J264)</f>
        <v>19230</v>
      </c>
    </row>
    <row r="269" spans="1:10" ht="12">
      <c r="A269" s="102">
        <v>41820</v>
      </c>
      <c r="B269" s="8" t="s">
        <v>14</v>
      </c>
      <c r="C269" s="9">
        <v>186</v>
      </c>
      <c r="D269" s="9">
        <v>38</v>
      </c>
      <c r="E269" s="9"/>
      <c r="F269" s="9"/>
      <c r="G269" s="10"/>
      <c r="H269" s="10"/>
      <c r="I269" s="11">
        <f>SUM(C269*6,D269*0,H269*15)</f>
        <v>1116</v>
      </c>
      <c r="J269" s="12"/>
    </row>
    <row r="270" spans="1:10" ht="12">
      <c r="A270" s="102"/>
      <c r="B270" s="8" t="s">
        <v>15</v>
      </c>
      <c r="C270" s="9">
        <v>294</v>
      </c>
      <c r="D270" s="9">
        <v>18</v>
      </c>
      <c r="E270" s="9"/>
      <c r="F270" s="9"/>
      <c r="G270" s="10"/>
      <c r="H270" s="10"/>
      <c r="I270" s="11">
        <f>SUM(C270*6,D270*0,H270*15)</f>
        <v>1764</v>
      </c>
      <c r="J270" s="12"/>
    </row>
    <row r="271" spans="1:10" ht="12">
      <c r="A271" s="102"/>
      <c r="B271" s="8" t="s">
        <v>21</v>
      </c>
      <c r="C271" s="9">
        <v>125</v>
      </c>
      <c r="D271" s="9">
        <v>13</v>
      </c>
      <c r="E271" s="9"/>
      <c r="F271" s="9"/>
      <c r="G271" s="10"/>
      <c r="H271" s="10"/>
      <c r="I271" s="11">
        <f>SUM(C271*6,D271*0,H271*15)</f>
        <v>750</v>
      </c>
      <c r="J271" s="12"/>
    </row>
    <row r="272" spans="1:10" ht="12">
      <c r="A272" s="102"/>
      <c r="B272" s="8">
        <v>920</v>
      </c>
      <c r="C272" s="9">
        <v>417</v>
      </c>
      <c r="D272" s="9">
        <v>8</v>
      </c>
      <c r="E272" s="9"/>
      <c r="F272" s="9"/>
      <c r="G272" s="10"/>
      <c r="H272" s="10"/>
      <c r="I272" s="11">
        <f>SUM(C272*6,D272*0,H272*15)</f>
        <v>2502</v>
      </c>
      <c r="J272" s="12"/>
    </row>
    <row r="273" spans="1:10" ht="12">
      <c r="A273" s="102"/>
      <c r="B273" s="8" t="s">
        <v>17</v>
      </c>
      <c r="C273" s="9">
        <v>97</v>
      </c>
      <c r="D273" s="9">
        <v>19</v>
      </c>
      <c r="E273" s="9"/>
      <c r="F273" s="9"/>
      <c r="G273" s="10"/>
      <c r="H273" s="10"/>
      <c r="I273" s="11">
        <f>SUM(C273*6,D273*0,H273*15)</f>
        <v>582</v>
      </c>
      <c r="J273" s="12">
        <f>SUM(I269:I273)</f>
        <v>6714</v>
      </c>
    </row>
    <row r="274" spans="1:10" ht="12">
      <c r="A274" s="102"/>
      <c r="B274" s="13"/>
      <c r="C274" s="14"/>
      <c r="D274" s="14"/>
      <c r="E274" s="14"/>
      <c r="F274" s="14"/>
      <c r="G274" s="15"/>
      <c r="H274" s="15"/>
      <c r="I274" s="16"/>
      <c r="J274" s="17"/>
    </row>
    <row r="275" spans="1:10" ht="12">
      <c r="A275" s="102"/>
      <c r="B275" s="8" t="s">
        <v>18</v>
      </c>
      <c r="C275" s="9"/>
      <c r="D275" s="9"/>
      <c r="E275" s="9"/>
      <c r="F275" s="9"/>
      <c r="G275" s="10"/>
      <c r="H275" s="10"/>
      <c r="I275" s="11">
        <f>SUM(E275*10,F275*7,G275*5,H275*15)</f>
        <v>0</v>
      </c>
      <c r="J275" s="12"/>
    </row>
    <row r="276" spans="1:10" ht="12">
      <c r="A276" s="102"/>
      <c r="B276" s="8" t="s">
        <v>19</v>
      </c>
      <c r="C276" s="9"/>
      <c r="D276" s="9"/>
      <c r="E276" s="9"/>
      <c r="F276" s="9"/>
      <c r="G276" s="10"/>
      <c r="H276" s="10"/>
      <c r="I276" s="11">
        <f>SUM(E276*10,F276*7,G276*5,H276*15)</f>
        <v>0</v>
      </c>
      <c r="J276" s="12">
        <f>SUM(I275:I276)</f>
        <v>0</v>
      </c>
    </row>
    <row r="277" spans="1:10" ht="12">
      <c r="A277" s="102"/>
      <c r="B277" s="18" t="s">
        <v>20</v>
      </c>
      <c r="C277" s="19">
        <f aca="true" t="shared" si="31" ref="C277:I277">SUM(C269:C276)</f>
        <v>1119</v>
      </c>
      <c r="D277" s="19">
        <f t="shared" si="31"/>
        <v>96</v>
      </c>
      <c r="E277" s="19">
        <f t="shared" si="31"/>
        <v>0</v>
      </c>
      <c r="F277" s="19">
        <f t="shared" si="31"/>
        <v>0</v>
      </c>
      <c r="G277" s="19">
        <f t="shared" si="31"/>
        <v>0</v>
      </c>
      <c r="H277" s="19">
        <f t="shared" si="31"/>
        <v>0</v>
      </c>
      <c r="I277" s="19">
        <f t="shared" si="31"/>
        <v>6714</v>
      </c>
      <c r="J277" s="20">
        <f>SUM(J276,J273)</f>
        <v>6714</v>
      </c>
    </row>
    <row r="278" spans="1:10" ht="12">
      <c r="A278" s="102"/>
      <c r="B278" s="8" t="s">
        <v>14</v>
      </c>
      <c r="C278" s="9">
        <v>0</v>
      </c>
      <c r="D278" s="9">
        <v>0</v>
      </c>
      <c r="E278" s="9">
        <v>0</v>
      </c>
      <c r="F278" s="9"/>
      <c r="G278" s="10"/>
      <c r="H278" s="10"/>
      <c r="I278" s="11">
        <f>SUM(C278*6,D278*0,H278*15)</f>
        <v>0</v>
      </c>
      <c r="J278" s="12"/>
    </row>
    <row r="279" spans="1:10" ht="12">
      <c r="A279" s="102"/>
      <c r="B279" s="8" t="s">
        <v>15</v>
      </c>
      <c r="C279" s="9">
        <v>0</v>
      </c>
      <c r="D279" s="9">
        <v>0</v>
      </c>
      <c r="E279" s="9">
        <v>0</v>
      </c>
      <c r="F279" s="9"/>
      <c r="G279" s="10"/>
      <c r="H279" s="10"/>
      <c r="I279" s="11">
        <f>SUM(C279*6,D279*0,H279*15)</f>
        <v>0</v>
      </c>
      <c r="J279" s="12"/>
    </row>
    <row r="280" spans="1:10" ht="12">
      <c r="A280" s="102"/>
      <c r="B280" s="8" t="s">
        <v>21</v>
      </c>
      <c r="C280" s="9">
        <v>0</v>
      </c>
      <c r="D280" s="9">
        <v>0</v>
      </c>
      <c r="E280" s="9">
        <v>0</v>
      </c>
      <c r="F280" s="9"/>
      <c r="G280" s="10"/>
      <c r="H280" s="10"/>
      <c r="I280" s="11">
        <f>SUM(C280*6,D280*0,H280*15)</f>
        <v>0</v>
      </c>
      <c r="J280" s="12"/>
    </row>
    <row r="281" spans="1:10" ht="12">
      <c r="A281" s="102"/>
      <c r="B281" s="8">
        <v>920</v>
      </c>
      <c r="C281" s="9">
        <v>0</v>
      </c>
      <c r="D281" s="9">
        <v>0</v>
      </c>
      <c r="E281" s="9">
        <v>0</v>
      </c>
      <c r="F281" s="9"/>
      <c r="G281" s="10"/>
      <c r="H281" s="10"/>
      <c r="I281" s="11">
        <f>SUM(C281*6,D281*0,H281*15)</f>
        <v>0</v>
      </c>
      <c r="J281" s="12"/>
    </row>
    <row r="282" spans="1:10" ht="12">
      <c r="A282" s="102"/>
      <c r="B282" s="8" t="s">
        <v>17</v>
      </c>
      <c r="C282" s="9">
        <v>0</v>
      </c>
      <c r="D282" s="9">
        <v>0</v>
      </c>
      <c r="E282" s="9">
        <v>0</v>
      </c>
      <c r="F282" s="9"/>
      <c r="G282" s="10"/>
      <c r="H282" s="10"/>
      <c r="I282" s="11">
        <f>SUM(C282*6,D282*0,H282*15)</f>
        <v>0</v>
      </c>
      <c r="J282" s="12">
        <f>SUM(I278:I282)</f>
        <v>0</v>
      </c>
    </row>
    <row r="283" spans="1:10" ht="12">
      <c r="A283" s="102"/>
      <c r="B283" s="13"/>
      <c r="C283" s="14"/>
      <c r="D283" s="14"/>
      <c r="E283" s="14"/>
      <c r="F283" s="14"/>
      <c r="G283" s="15"/>
      <c r="H283" s="15"/>
      <c r="I283" s="16"/>
      <c r="J283" s="17"/>
    </row>
    <row r="284" spans="1:10" ht="12">
      <c r="A284" s="102"/>
      <c r="B284" s="8" t="s">
        <v>18</v>
      </c>
      <c r="C284" s="9"/>
      <c r="D284" s="9"/>
      <c r="E284" s="9"/>
      <c r="F284" s="9"/>
      <c r="G284" s="10"/>
      <c r="H284" s="10"/>
      <c r="I284" s="11">
        <f>SUM(E284*10,F284*7,G284*5,H284*15)</f>
        <v>0</v>
      </c>
      <c r="J284" s="12"/>
    </row>
    <row r="285" spans="1:10" ht="12">
      <c r="A285" s="102"/>
      <c r="B285" s="8" t="s">
        <v>19</v>
      </c>
      <c r="C285" s="9"/>
      <c r="D285" s="9"/>
      <c r="E285" s="9"/>
      <c r="F285" s="9"/>
      <c r="G285" s="10"/>
      <c r="H285" s="10"/>
      <c r="I285" s="11">
        <f>SUM(E285*10,F285*7,G285*5,H285*15)</f>
        <v>0</v>
      </c>
      <c r="J285" s="12">
        <f>SUM(I284:I285)</f>
        <v>0</v>
      </c>
    </row>
    <row r="286" spans="1:10" ht="12">
      <c r="A286" s="102"/>
      <c r="B286" s="18" t="s">
        <v>20</v>
      </c>
      <c r="C286" s="19">
        <f aca="true" t="shared" si="32" ref="C286:I286">SUM(C278:C285)</f>
        <v>0</v>
      </c>
      <c r="D286" s="19">
        <f t="shared" si="32"/>
        <v>0</v>
      </c>
      <c r="E286" s="19">
        <f t="shared" si="32"/>
        <v>0</v>
      </c>
      <c r="F286" s="19">
        <f t="shared" si="32"/>
        <v>0</v>
      </c>
      <c r="G286" s="19">
        <f t="shared" si="32"/>
        <v>0</v>
      </c>
      <c r="H286" s="19">
        <f t="shared" si="32"/>
        <v>0</v>
      </c>
      <c r="I286" s="19">
        <f t="shared" si="32"/>
        <v>0</v>
      </c>
      <c r="J286" s="20">
        <f>SUM(J285,J282)</f>
        <v>0</v>
      </c>
    </row>
    <row r="287" spans="1:10" ht="12">
      <c r="A287" s="103" t="s">
        <v>22</v>
      </c>
      <c r="B287" s="103">
        <v>920</v>
      </c>
      <c r="C287" s="21">
        <f aca="true" t="shared" si="33" ref="C287:J287">SUM(C286,C277,C268,C259,C250,C241,C232,C223)</f>
        <v>11138</v>
      </c>
      <c r="D287" s="21">
        <f t="shared" si="33"/>
        <v>1271</v>
      </c>
      <c r="E287" s="21">
        <f t="shared" si="33"/>
        <v>0</v>
      </c>
      <c r="F287" s="21">
        <f t="shared" si="33"/>
        <v>0</v>
      </c>
      <c r="G287" s="21">
        <f t="shared" si="33"/>
        <v>0</v>
      </c>
      <c r="H287" s="21">
        <f t="shared" si="33"/>
        <v>0</v>
      </c>
      <c r="I287" s="21">
        <f t="shared" si="33"/>
        <v>66828</v>
      </c>
      <c r="J287" s="21">
        <f t="shared" si="33"/>
        <v>66828</v>
      </c>
    </row>
    <row r="288" spans="1:10" ht="12">
      <c r="A288" s="105"/>
      <c r="B288" s="105"/>
      <c r="C288" s="23">
        <f>SUM(C287,C214,C150,C86,C22)</f>
        <v>42700</v>
      </c>
      <c r="D288" s="23">
        <f>SUM(D287,D214,D150,D86,D22)</f>
        <v>5755</v>
      </c>
      <c r="E288" s="23">
        <f aca="true" t="shared" si="34" ref="E288:J288">SUM(E287:E287,E214,E150,E86,E22)</f>
        <v>0</v>
      </c>
      <c r="F288" s="23">
        <f t="shared" si="34"/>
        <v>0</v>
      </c>
      <c r="G288" s="23">
        <f t="shared" si="34"/>
        <v>0</v>
      </c>
      <c r="H288" s="23">
        <f t="shared" si="34"/>
        <v>0</v>
      </c>
      <c r="I288" s="23">
        <f t="shared" si="34"/>
        <v>256200</v>
      </c>
      <c r="J288" s="23">
        <f t="shared" si="34"/>
        <v>151410</v>
      </c>
    </row>
  </sheetData>
  <sheetProtection selectLockedCells="1" selectUnlockedCells="1"/>
  <mergeCells count="41">
    <mergeCell ref="A260:A268"/>
    <mergeCell ref="A269:A277"/>
    <mergeCell ref="A278:A286"/>
    <mergeCell ref="A287:B287"/>
    <mergeCell ref="A288:B288"/>
    <mergeCell ref="A214:B214"/>
    <mergeCell ref="A215:A223"/>
    <mergeCell ref="A224:A232"/>
    <mergeCell ref="A233:A241"/>
    <mergeCell ref="A242:A250"/>
    <mergeCell ref="A251:A259"/>
    <mergeCell ref="A160:A168"/>
    <mergeCell ref="A169:A177"/>
    <mergeCell ref="A178:A186"/>
    <mergeCell ref="A187:A195"/>
    <mergeCell ref="A196:A204"/>
    <mergeCell ref="A205:A213"/>
    <mergeCell ref="A114:A122"/>
    <mergeCell ref="A123:A131"/>
    <mergeCell ref="A132:A140"/>
    <mergeCell ref="A141:A149"/>
    <mergeCell ref="A150:B150"/>
    <mergeCell ref="A151:A159"/>
    <mergeCell ref="A68:A76"/>
    <mergeCell ref="A77:A85"/>
    <mergeCell ref="A86:B86"/>
    <mergeCell ref="A87:A95"/>
    <mergeCell ref="A96:A104"/>
    <mergeCell ref="A105:A113"/>
    <mergeCell ref="A22:B22"/>
    <mergeCell ref="A23:A31"/>
    <mergeCell ref="A32:A40"/>
    <mergeCell ref="A41:A49"/>
    <mergeCell ref="A50:A58"/>
    <mergeCell ref="A59:A67"/>
    <mergeCell ref="A1:J1"/>
    <mergeCell ref="A2:B2"/>
    <mergeCell ref="C2:D2"/>
    <mergeCell ref="E2:G2"/>
    <mergeCell ref="A4:A12"/>
    <mergeCell ref="A13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K289"/>
  <sheetViews>
    <sheetView zoomScale="110" zoomScaleNormal="110" zoomScalePageLayoutView="0" workbookViewId="0" topLeftCell="A281">
      <selection activeCell="C289" sqref="C289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41821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45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B3"/>
      <c r="IC3"/>
      <c r="ID3"/>
      <c r="IE3"/>
      <c r="IF3"/>
      <c r="IG3"/>
      <c r="IH3"/>
      <c r="II3"/>
      <c r="IJ3"/>
      <c r="IK3"/>
    </row>
    <row r="4" spans="1:10" ht="12">
      <c r="A4" s="102">
        <v>41821</v>
      </c>
      <c r="B4" s="8" t="s">
        <v>14</v>
      </c>
      <c r="C4" s="9">
        <v>57</v>
      </c>
      <c r="D4" s="9">
        <v>12</v>
      </c>
      <c r="E4" s="9"/>
      <c r="F4" s="9"/>
      <c r="G4" s="10"/>
      <c r="H4" s="10"/>
      <c r="I4" s="11">
        <f>SUM(C4*6,D4*0,H4*15)</f>
        <v>342</v>
      </c>
      <c r="J4" s="12"/>
    </row>
    <row r="5" spans="1:10" ht="12">
      <c r="A5" s="102"/>
      <c r="B5" s="8" t="s">
        <v>15</v>
      </c>
      <c r="C5" s="9">
        <v>250</v>
      </c>
      <c r="D5" s="9">
        <v>29</v>
      </c>
      <c r="E5" s="9"/>
      <c r="F5" s="9"/>
      <c r="G5" s="10"/>
      <c r="H5" s="10"/>
      <c r="I5" s="11">
        <f>SUM(C5*6,D5*0,H5*15)</f>
        <v>1500</v>
      </c>
      <c r="J5" s="12"/>
    </row>
    <row r="6" spans="1:10" ht="12">
      <c r="A6" s="102"/>
      <c r="B6" s="8" t="s">
        <v>16</v>
      </c>
      <c r="C6" s="9">
        <v>217</v>
      </c>
      <c r="D6" s="9">
        <v>34</v>
      </c>
      <c r="E6" s="9"/>
      <c r="F6" s="9"/>
      <c r="G6" s="10"/>
      <c r="H6" s="10"/>
      <c r="I6" s="11">
        <f>SUM(C6*6,D6*0,H6*15)</f>
        <v>1302</v>
      </c>
      <c r="J6" s="12"/>
    </row>
    <row r="7" spans="1:10" ht="12">
      <c r="A7" s="102"/>
      <c r="B7" s="8">
        <v>920</v>
      </c>
      <c r="C7" s="9">
        <v>418</v>
      </c>
      <c r="D7" s="9"/>
      <c r="E7" s="9"/>
      <c r="F7" s="9"/>
      <c r="G7" s="10"/>
      <c r="H7" s="10"/>
      <c r="I7" s="11">
        <f>SUM(C7*6,D7*0,H7*15)</f>
        <v>2508</v>
      </c>
      <c r="J7" s="12"/>
    </row>
    <row r="8" spans="1:10" ht="12">
      <c r="A8" s="102"/>
      <c r="B8" s="8" t="s">
        <v>17</v>
      </c>
      <c r="C8" s="9">
        <v>128</v>
      </c>
      <c r="D8" s="9">
        <v>32</v>
      </c>
      <c r="E8" s="9"/>
      <c r="F8" s="9"/>
      <c r="G8" s="10"/>
      <c r="H8" s="10"/>
      <c r="I8" s="11">
        <f>SUM(C8*6,D8*0,H8*15)</f>
        <v>768</v>
      </c>
      <c r="J8" s="12">
        <f>SUM(I4:I8)</f>
        <v>6420</v>
      </c>
    </row>
    <row r="9" spans="1:10" ht="12">
      <c r="A9" s="102"/>
      <c r="B9" s="13"/>
      <c r="C9" s="14"/>
      <c r="D9" s="14"/>
      <c r="E9" s="14"/>
      <c r="F9" s="14"/>
      <c r="G9" s="15"/>
      <c r="H9" s="15"/>
      <c r="I9" s="16"/>
      <c r="J9" s="17"/>
    </row>
    <row r="10" spans="1:10" ht="12">
      <c r="A10" s="102"/>
      <c r="B10" s="8" t="s">
        <v>18</v>
      </c>
      <c r="C10" s="9"/>
      <c r="D10" s="9"/>
      <c r="E10" s="9"/>
      <c r="F10" s="9"/>
      <c r="G10" s="10"/>
      <c r="H10" s="10"/>
      <c r="I10" s="11">
        <f>SUM(E10*10,F10*7,G10*5,H10*15)</f>
        <v>0</v>
      </c>
      <c r="J10" s="12"/>
    </row>
    <row r="11" spans="1:10" ht="12">
      <c r="A11" s="102"/>
      <c r="B11" s="8" t="s">
        <v>19</v>
      </c>
      <c r="C11" s="9"/>
      <c r="D11" s="9"/>
      <c r="E11" s="9"/>
      <c r="F11" s="9"/>
      <c r="G11" s="10"/>
      <c r="H11" s="10"/>
      <c r="I11" s="11">
        <f>SUM(E11*10,F11*7,G11*5,H11*15)</f>
        <v>0</v>
      </c>
      <c r="J11" s="12">
        <f>SUM(I10:I11)</f>
        <v>0</v>
      </c>
    </row>
    <row r="12" spans="1:10" ht="12">
      <c r="A12" s="102"/>
      <c r="B12" s="18" t="s">
        <v>20</v>
      </c>
      <c r="C12" s="19">
        <f aca="true" t="shared" si="0" ref="C12:I12">SUM(C4:C11)</f>
        <v>1070</v>
      </c>
      <c r="D12" s="19">
        <f t="shared" si="0"/>
        <v>107</v>
      </c>
      <c r="E12" s="19">
        <f t="shared" si="0"/>
        <v>0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6420</v>
      </c>
      <c r="J12" s="20">
        <f>SUM(J11,J8)</f>
        <v>6420</v>
      </c>
    </row>
    <row r="13" spans="1:10" ht="12">
      <c r="A13" s="102">
        <v>41822</v>
      </c>
      <c r="B13" s="8" t="s">
        <v>14</v>
      </c>
      <c r="C13" s="9">
        <v>381</v>
      </c>
      <c r="D13" s="9">
        <v>49</v>
      </c>
      <c r="E13" s="9"/>
      <c r="F13" s="9"/>
      <c r="G13" s="10"/>
      <c r="H13" s="10"/>
      <c r="I13" s="11">
        <f>SUM(C13*6,D13*0,H13*15)</f>
        <v>2286</v>
      </c>
      <c r="J13" s="12"/>
    </row>
    <row r="14" spans="1:10" ht="12">
      <c r="A14" s="102"/>
      <c r="B14" s="8" t="s">
        <v>15</v>
      </c>
      <c r="C14" s="9">
        <v>443</v>
      </c>
      <c r="D14" s="9">
        <v>59</v>
      </c>
      <c r="E14" s="9"/>
      <c r="F14" s="9"/>
      <c r="G14" s="10"/>
      <c r="H14" s="10"/>
      <c r="I14" s="11">
        <f>SUM(C14*6,D14*0,H14*15)</f>
        <v>2658</v>
      </c>
      <c r="J14" s="12"/>
    </row>
    <row r="15" spans="1:10" ht="12">
      <c r="A15" s="102"/>
      <c r="B15" s="8" t="s">
        <v>16</v>
      </c>
      <c r="C15" s="9">
        <v>93</v>
      </c>
      <c r="D15" s="9">
        <v>15</v>
      </c>
      <c r="E15" s="9"/>
      <c r="F15" s="9"/>
      <c r="G15" s="10"/>
      <c r="H15" s="10"/>
      <c r="I15" s="11">
        <f>SUM(C15*6,D15*0,H15*15)</f>
        <v>558</v>
      </c>
      <c r="J15" s="12"/>
    </row>
    <row r="16" spans="1:10" ht="12">
      <c r="A16" s="102"/>
      <c r="B16" s="8">
        <v>920</v>
      </c>
      <c r="C16" s="9">
        <v>715</v>
      </c>
      <c r="D16" s="9">
        <v>20</v>
      </c>
      <c r="E16" s="9"/>
      <c r="F16" s="9"/>
      <c r="G16" s="10"/>
      <c r="H16" s="10"/>
      <c r="I16" s="11">
        <f>SUM(C16*6,D16*0,H16*15)</f>
        <v>4290</v>
      </c>
      <c r="J16" s="12"/>
    </row>
    <row r="17" spans="1:10" ht="12">
      <c r="A17" s="102"/>
      <c r="B17" s="8" t="s">
        <v>17</v>
      </c>
      <c r="C17" s="9">
        <v>260</v>
      </c>
      <c r="D17" s="9">
        <v>49</v>
      </c>
      <c r="E17" s="9"/>
      <c r="F17" s="9"/>
      <c r="G17" s="10"/>
      <c r="H17" s="10"/>
      <c r="I17" s="11">
        <f>SUM(C17*6,D17*0,H17*15)</f>
        <v>1560</v>
      </c>
      <c r="J17" s="12">
        <f>SUM(I13:I17)</f>
        <v>11352</v>
      </c>
    </row>
    <row r="18" spans="1:10" ht="12">
      <c r="A18" s="102"/>
      <c r="B18" s="13"/>
      <c r="C18" s="14"/>
      <c r="D18" s="14"/>
      <c r="E18" s="14"/>
      <c r="F18" s="14"/>
      <c r="G18" s="15"/>
      <c r="H18" s="15"/>
      <c r="I18" s="16"/>
      <c r="J18" s="17"/>
    </row>
    <row r="19" spans="1:10" ht="12">
      <c r="A19" s="102"/>
      <c r="B19" s="8" t="s">
        <v>18</v>
      </c>
      <c r="C19" s="9"/>
      <c r="D19" s="9"/>
      <c r="E19" s="9"/>
      <c r="F19" s="9"/>
      <c r="G19" s="10"/>
      <c r="H19" s="10"/>
      <c r="I19" s="11">
        <f>SUM(E19*10,F19*7,G19*5,H19*15)</f>
        <v>0</v>
      </c>
      <c r="J19" s="12"/>
    </row>
    <row r="20" spans="1:10" ht="12">
      <c r="A20" s="102"/>
      <c r="B20" s="8" t="s">
        <v>19</v>
      </c>
      <c r="C20" s="9"/>
      <c r="D20" s="9"/>
      <c r="E20" s="9"/>
      <c r="F20" s="9"/>
      <c r="G20" s="10"/>
      <c r="H20" s="10"/>
      <c r="I20" s="11">
        <f>SUM(E20*10,F20*7,G20*5,H20*15)</f>
        <v>0</v>
      </c>
      <c r="J20" s="12">
        <f>SUM(I19:I20)</f>
        <v>0</v>
      </c>
    </row>
    <row r="21" spans="1:10" ht="12">
      <c r="A21" s="102"/>
      <c r="B21" s="18" t="s">
        <v>20</v>
      </c>
      <c r="C21" s="19">
        <f aca="true" t="shared" si="1" ref="C21:I21">SUM(C13:C20)</f>
        <v>1892</v>
      </c>
      <c r="D21" s="19">
        <f t="shared" si="1"/>
        <v>192</v>
      </c>
      <c r="E21" s="19">
        <f t="shared" si="1"/>
        <v>0</v>
      </c>
      <c r="F21" s="19">
        <f t="shared" si="1"/>
        <v>0</v>
      </c>
      <c r="G21" s="19">
        <f t="shared" si="1"/>
        <v>0</v>
      </c>
      <c r="H21" s="19">
        <f t="shared" si="1"/>
        <v>0</v>
      </c>
      <c r="I21" s="19">
        <f t="shared" si="1"/>
        <v>11352</v>
      </c>
      <c r="J21" s="20">
        <f>SUM(J20,J17)</f>
        <v>11352</v>
      </c>
    </row>
    <row r="22" spans="1:10" ht="12">
      <c r="A22" s="103" t="s">
        <v>22</v>
      </c>
      <c r="B22" s="103">
        <v>920</v>
      </c>
      <c r="C22" s="21">
        <f aca="true" t="shared" si="2" ref="C22:J22">SUM(C21,C12)</f>
        <v>2962</v>
      </c>
      <c r="D22" s="21">
        <f t="shared" si="2"/>
        <v>299</v>
      </c>
      <c r="E22" s="21">
        <f t="shared" si="2"/>
        <v>0</v>
      </c>
      <c r="F22" s="21">
        <f t="shared" si="2"/>
        <v>0</v>
      </c>
      <c r="G22" s="21">
        <f t="shared" si="2"/>
        <v>0</v>
      </c>
      <c r="H22" s="21">
        <f t="shared" si="2"/>
        <v>0</v>
      </c>
      <c r="I22" s="21">
        <f t="shared" si="2"/>
        <v>17772</v>
      </c>
      <c r="J22" s="21">
        <f t="shared" si="2"/>
        <v>17772</v>
      </c>
    </row>
    <row r="23" spans="1:10" ht="12">
      <c r="A23" s="102">
        <v>41823</v>
      </c>
      <c r="B23" s="8" t="s">
        <v>14</v>
      </c>
      <c r="C23" s="9">
        <v>152</v>
      </c>
      <c r="D23" s="9">
        <v>27</v>
      </c>
      <c r="E23" s="9"/>
      <c r="F23" s="9"/>
      <c r="G23" s="10"/>
      <c r="H23" s="10"/>
      <c r="I23" s="11">
        <f>SUM(C23*6,D23*0,H23*15)</f>
        <v>912</v>
      </c>
      <c r="J23" s="12"/>
    </row>
    <row r="24" spans="1:10" ht="12">
      <c r="A24" s="102"/>
      <c r="B24" s="8" t="s">
        <v>15</v>
      </c>
      <c r="C24" s="9">
        <v>442</v>
      </c>
      <c r="D24" s="9">
        <v>31</v>
      </c>
      <c r="E24" s="9"/>
      <c r="F24" s="9"/>
      <c r="G24" s="10"/>
      <c r="H24" s="10"/>
      <c r="I24" s="11">
        <f>SUM(C24*6,D24*0,H24*15)</f>
        <v>2652</v>
      </c>
      <c r="J24" s="12"/>
    </row>
    <row r="25" spans="1:10" ht="12">
      <c r="A25" s="102"/>
      <c r="B25" s="8" t="s">
        <v>16</v>
      </c>
      <c r="C25" s="9">
        <v>366</v>
      </c>
      <c r="D25" s="9">
        <v>32</v>
      </c>
      <c r="E25" s="9"/>
      <c r="F25" s="9"/>
      <c r="G25" s="10"/>
      <c r="H25" s="10"/>
      <c r="I25" s="11">
        <f>SUM(C25*6,D25*0,H25*15)</f>
        <v>2196</v>
      </c>
      <c r="J25" s="12"/>
    </row>
    <row r="26" spans="1:10" ht="12">
      <c r="A26" s="102"/>
      <c r="B26" s="8">
        <v>920</v>
      </c>
      <c r="C26" s="9">
        <v>696</v>
      </c>
      <c r="D26" s="9">
        <v>19</v>
      </c>
      <c r="E26" s="9"/>
      <c r="F26" s="9"/>
      <c r="G26" s="10"/>
      <c r="H26" s="10"/>
      <c r="I26" s="11">
        <f>SUM(C26*6,D26*0,H26*15)</f>
        <v>4176</v>
      </c>
      <c r="J26" s="12"/>
    </row>
    <row r="27" spans="1:10" ht="12">
      <c r="A27" s="102"/>
      <c r="B27" s="8" t="s">
        <v>17</v>
      </c>
      <c r="C27" s="9">
        <v>170</v>
      </c>
      <c r="D27" s="9">
        <v>45</v>
      </c>
      <c r="E27" s="9"/>
      <c r="F27" s="9"/>
      <c r="G27" s="10"/>
      <c r="H27" s="10"/>
      <c r="I27" s="11">
        <f>SUM(C27*6,D27*0,H27*15)</f>
        <v>1020</v>
      </c>
      <c r="J27" s="12">
        <f>SUM(I23:I27)</f>
        <v>10956</v>
      </c>
    </row>
    <row r="28" spans="1:10" ht="12">
      <c r="A28" s="102"/>
      <c r="B28" s="13"/>
      <c r="C28" s="14"/>
      <c r="D28" s="14"/>
      <c r="E28" s="14"/>
      <c r="F28" s="14"/>
      <c r="G28" s="15"/>
      <c r="H28" s="15"/>
      <c r="I28" s="16"/>
      <c r="J28" s="17"/>
    </row>
    <row r="29" spans="1:10" ht="12">
      <c r="A29" s="102"/>
      <c r="B29" s="8" t="s">
        <v>18</v>
      </c>
      <c r="C29" s="9"/>
      <c r="D29" s="9"/>
      <c r="E29" s="9"/>
      <c r="F29" s="9"/>
      <c r="G29" s="10"/>
      <c r="H29" s="10"/>
      <c r="I29" s="11">
        <f>SUM(E29*10,F29*7,G29*5,H29*15)</f>
        <v>0</v>
      </c>
      <c r="J29" s="12"/>
    </row>
    <row r="30" spans="1:10" ht="12">
      <c r="A30" s="102"/>
      <c r="B30" s="8" t="s">
        <v>19</v>
      </c>
      <c r="C30" s="9"/>
      <c r="D30" s="9"/>
      <c r="E30" s="9"/>
      <c r="F30" s="9"/>
      <c r="G30" s="10"/>
      <c r="H30" s="10"/>
      <c r="I30" s="11">
        <f>SUM(E30*10,F30*7,G30*5,H30*15)</f>
        <v>0</v>
      </c>
      <c r="J30" s="12">
        <f>SUM(I29:I30)</f>
        <v>0</v>
      </c>
    </row>
    <row r="31" spans="1:10" ht="12">
      <c r="A31" s="102"/>
      <c r="B31" s="18" t="s">
        <v>20</v>
      </c>
      <c r="C31" s="19">
        <f aca="true" t="shared" si="3" ref="C31:I31">SUM(C23:C30)</f>
        <v>1826</v>
      </c>
      <c r="D31" s="19">
        <f t="shared" si="3"/>
        <v>154</v>
      </c>
      <c r="E31" s="19">
        <f t="shared" si="3"/>
        <v>0</v>
      </c>
      <c r="F31" s="19">
        <f t="shared" si="3"/>
        <v>0</v>
      </c>
      <c r="G31" s="19">
        <f t="shared" si="3"/>
        <v>0</v>
      </c>
      <c r="H31" s="19">
        <f t="shared" si="3"/>
        <v>0</v>
      </c>
      <c r="I31" s="19">
        <f t="shared" si="3"/>
        <v>10956</v>
      </c>
      <c r="J31" s="20">
        <f>SUM(J30,J27)</f>
        <v>10956</v>
      </c>
    </row>
    <row r="32" spans="1:10" ht="12">
      <c r="A32" s="102">
        <v>41824</v>
      </c>
      <c r="B32" s="8" t="s">
        <v>14</v>
      </c>
      <c r="C32" s="9"/>
      <c r="D32" s="9"/>
      <c r="E32" s="9"/>
      <c r="F32" s="9"/>
      <c r="G32" s="10"/>
      <c r="H32" s="10"/>
      <c r="I32" s="11">
        <f>SUM(C32*6,D32*0,H32*15)</f>
        <v>0</v>
      </c>
      <c r="J32" s="12"/>
    </row>
    <row r="33" spans="1:10" ht="12">
      <c r="A33" s="102"/>
      <c r="B33" s="8" t="s">
        <v>15</v>
      </c>
      <c r="C33" s="9">
        <v>614</v>
      </c>
      <c r="D33" s="9"/>
      <c r="E33" s="9"/>
      <c r="F33" s="9"/>
      <c r="G33" s="10"/>
      <c r="H33" s="10"/>
      <c r="I33" s="11">
        <f>SUM(C33*6,D33*0,H33*15)</f>
        <v>3684</v>
      </c>
      <c r="J33" s="12"/>
    </row>
    <row r="34" spans="1:10" ht="12">
      <c r="A34" s="102"/>
      <c r="B34" s="8" t="s">
        <v>16</v>
      </c>
      <c r="C34" s="9"/>
      <c r="D34" s="9"/>
      <c r="E34" s="9"/>
      <c r="F34" s="9"/>
      <c r="G34" s="10"/>
      <c r="H34" s="10"/>
      <c r="I34" s="11">
        <f>SUM(C34*6,D34*0,H34*15)</f>
        <v>0</v>
      </c>
      <c r="J34" s="12"/>
    </row>
    <row r="35" spans="1:10" ht="12">
      <c r="A35" s="102"/>
      <c r="B35" s="8">
        <v>920</v>
      </c>
      <c r="C35" s="9"/>
      <c r="D35" s="9"/>
      <c r="E35" s="9"/>
      <c r="F35" s="9"/>
      <c r="G35" s="10"/>
      <c r="H35" s="10"/>
      <c r="I35" s="11">
        <f>SUM(C35*6,D35*0,H35*15)</f>
        <v>0</v>
      </c>
      <c r="J35" s="12"/>
    </row>
    <row r="36" spans="1:10" ht="12">
      <c r="A36" s="102"/>
      <c r="B36" s="8" t="s">
        <v>17</v>
      </c>
      <c r="C36" s="9"/>
      <c r="D36" s="9"/>
      <c r="E36" s="9"/>
      <c r="F36" s="9"/>
      <c r="G36" s="10"/>
      <c r="H36" s="10"/>
      <c r="I36" s="11">
        <f>SUM(C36*6,D36*0,H36*15)</f>
        <v>0</v>
      </c>
      <c r="J36" s="12">
        <f>SUM(I32:I36)</f>
        <v>3684</v>
      </c>
    </row>
    <row r="37" spans="1:10" ht="12">
      <c r="A37" s="102"/>
      <c r="B37" s="13"/>
      <c r="C37" s="14"/>
      <c r="D37" s="14"/>
      <c r="E37" s="14"/>
      <c r="F37" s="14"/>
      <c r="G37" s="15"/>
      <c r="H37" s="15"/>
      <c r="I37" s="16"/>
      <c r="J37" s="17"/>
    </row>
    <row r="38" spans="1:10" ht="12">
      <c r="A38" s="102"/>
      <c r="B38" s="8" t="s">
        <v>18</v>
      </c>
      <c r="C38" s="9"/>
      <c r="D38" s="9"/>
      <c r="E38" s="9"/>
      <c r="F38" s="9"/>
      <c r="G38" s="10"/>
      <c r="H38" s="10"/>
      <c r="I38" s="11">
        <f>SUM(E38*10,F38*7,G38*5,H38*15)</f>
        <v>0</v>
      </c>
      <c r="J38" s="12"/>
    </row>
    <row r="39" spans="1:10" ht="12">
      <c r="A39" s="102"/>
      <c r="B39" s="8" t="s">
        <v>19</v>
      </c>
      <c r="C39" s="9"/>
      <c r="D39" s="9"/>
      <c r="E39" s="9"/>
      <c r="F39" s="9"/>
      <c r="G39" s="10"/>
      <c r="H39" s="10"/>
      <c r="I39" s="11">
        <f>SUM(E39*10,F39*7,G39*5,H39*15)</f>
        <v>0</v>
      </c>
      <c r="J39" s="12">
        <f>SUM(I38:I39)</f>
        <v>0</v>
      </c>
    </row>
    <row r="40" spans="1:10" ht="12">
      <c r="A40" s="102"/>
      <c r="B40" s="18" t="s">
        <v>20</v>
      </c>
      <c r="C40" s="19">
        <f aca="true" t="shared" si="4" ref="C40:I40">SUM(C32:C39)</f>
        <v>614</v>
      </c>
      <c r="D40" s="19">
        <f t="shared" si="4"/>
        <v>0</v>
      </c>
      <c r="E40" s="19">
        <f t="shared" si="4"/>
        <v>0</v>
      </c>
      <c r="F40" s="19">
        <f t="shared" si="4"/>
        <v>0</v>
      </c>
      <c r="G40" s="19">
        <f t="shared" si="4"/>
        <v>0</v>
      </c>
      <c r="H40" s="19">
        <f t="shared" si="4"/>
        <v>0</v>
      </c>
      <c r="I40" s="19">
        <f t="shared" si="4"/>
        <v>3684</v>
      </c>
      <c r="J40" s="20">
        <f>SUM(J39,J36)</f>
        <v>3684</v>
      </c>
    </row>
    <row r="41" spans="1:10" ht="12">
      <c r="A41" s="102">
        <v>41825</v>
      </c>
      <c r="B41" s="8" t="s">
        <v>14</v>
      </c>
      <c r="C41" s="9">
        <v>256</v>
      </c>
      <c r="D41" s="9">
        <v>36</v>
      </c>
      <c r="E41" s="9"/>
      <c r="F41" s="9"/>
      <c r="G41" s="10"/>
      <c r="H41" s="10"/>
      <c r="I41" s="11">
        <f>SUM(C41*6,D41*0,H41*15)</f>
        <v>1536</v>
      </c>
      <c r="J41" s="12"/>
    </row>
    <row r="42" spans="1:10" ht="12">
      <c r="A42" s="102"/>
      <c r="B42" s="8" t="s">
        <v>15</v>
      </c>
      <c r="C42" s="9">
        <v>755</v>
      </c>
      <c r="D42" s="9">
        <v>95</v>
      </c>
      <c r="E42" s="9"/>
      <c r="F42" s="9"/>
      <c r="G42" s="10"/>
      <c r="H42" s="10"/>
      <c r="I42" s="11">
        <f>SUM(C42*6,D42*0,H42*15)</f>
        <v>4530</v>
      </c>
      <c r="J42" s="12"/>
    </row>
    <row r="43" spans="1:10" ht="12">
      <c r="A43" s="102"/>
      <c r="B43" s="8" t="s">
        <v>16</v>
      </c>
      <c r="C43" s="9">
        <v>477</v>
      </c>
      <c r="D43" s="9">
        <v>85</v>
      </c>
      <c r="E43" s="9"/>
      <c r="F43" s="9"/>
      <c r="G43" s="10"/>
      <c r="H43" s="10"/>
      <c r="I43" s="11">
        <f>SUM(C43*6,D43*0,H43*15)</f>
        <v>2862</v>
      </c>
      <c r="J43" s="12"/>
    </row>
    <row r="44" spans="1:10" ht="12">
      <c r="A44" s="102"/>
      <c r="B44" s="8">
        <v>920</v>
      </c>
      <c r="C44" s="9">
        <v>761</v>
      </c>
      <c r="D44" s="9">
        <v>20</v>
      </c>
      <c r="E44" s="9"/>
      <c r="F44" s="9"/>
      <c r="G44" s="10"/>
      <c r="H44" s="10"/>
      <c r="I44" s="11">
        <f>SUM(C44*6,D44*0,H44*15)</f>
        <v>4566</v>
      </c>
      <c r="J44" s="12"/>
    </row>
    <row r="45" spans="1:10" ht="12">
      <c r="A45" s="102"/>
      <c r="B45" s="8" t="s">
        <v>17</v>
      </c>
      <c r="C45" s="9">
        <v>270</v>
      </c>
      <c r="D45" s="9">
        <v>79</v>
      </c>
      <c r="E45" s="9"/>
      <c r="F45" s="9"/>
      <c r="G45" s="10"/>
      <c r="H45" s="10"/>
      <c r="I45" s="11">
        <f>SUM(C45*6,D45*0,H45*15)</f>
        <v>1620</v>
      </c>
      <c r="J45" s="12">
        <f>SUM(I41:I45)</f>
        <v>15114</v>
      </c>
    </row>
    <row r="46" spans="1:10" ht="12">
      <c r="A46" s="102"/>
      <c r="B46" s="13"/>
      <c r="C46" s="14"/>
      <c r="D46" s="14"/>
      <c r="E46" s="14"/>
      <c r="F46" s="14"/>
      <c r="G46" s="15"/>
      <c r="H46" s="15"/>
      <c r="I46" s="16"/>
      <c r="J46" s="17"/>
    </row>
    <row r="47" spans="1:10" ht="12">
      <c r="A47" s="102"/>
      <c r="B47" s="8" t="s">
        <v>18</v>
      </c>
      <c r="C47" s="9"/>
      <c r="D47" s="9"/>
      <c r="E47" s="9"/>
      <c r="F47" s="9"/>
      <c r="G47" s="10"/>
      <c r="H47" s="10"/>
      <c r="I47" s="11">
        <f>SUM(E47*10,F47*7,G47*5,H47*15)</f>
        <v>0</v>
      </c>
      <c r="J47" s="12"/>
    </row>
    <row r="48" spans="1:10" ht="12">
      <c r="A48" s="102"/>
      <c r="B48" s="8" t="s">
        <v>19</v>
      </c>
      <c r="C48" s="9"/>
      <c r="D48" s="9"/>
      <c r="E48" s="9"/>
      <c r="F48" s="9"/>
      <c r="G48" s="10"/>
      <c r="H48" s="10"/>
      <c r="I48" s="11">
        <f>SUM(E48*10,F48*7,G48*5,H48*15)</f>
        <v>0</v>
      </c>
      <c r="J48" s="12">
        <f>SUM(I47:I48)</f>
        <v>0</v>
      </c>
    </row>
    <row r="49" spans="1:10" ht="12">
      <c r="A49" s="102"/>
      <c r="B49" s="18" t="s">
        <v>20</v>
      </c>
      <c r="C49" s="19">
        <f aca="true" t="shared" si="5" ref="C49:I49">SUM(C41:C48)</f>
        <v>2519</v>
      </c>
      <c r="D49" s="19">
        <f t="shared" si="5"/>
        <v>315</v>
      </c>
      <c r="E49" s="19">
        <f t="shared" si="5"/>
        <v>0</v>
      </c>
      <c r="F49" s="19">
        <f t="shared" si="5"/>
        <v>0</v>
      </c>
      <c r="G49" s="19">
        <f t="shared" si="5"/>
        <v>0</v>
      </c>
      <c r="H49" s="19">
        <f t="shared" si="5"/>
        <v>0</v>
      </c>
      <c r="I49" s="19">
        <f t="shared" si="5"/>
        <v>15114</v>
      </c>
      <c r="J49" s="20">
        <f>SUM(J48,J45)</f>
        <v>15114</v>
      </c>
    </row>
    <row r="50" spans="1:10" ht="12">
      <c r="A50" s="102">
        <v>41826</v>
      </c>
      <c r="B50" s="8" t="s">
        <v>14</v>
      </c>
      <c r="C50" s="9">
        <v>1262</v>
      </c>
      <c r="D50" s="9">
        <v>105</v>
      </c>
      <c r="E50" s="9"/>
      <c r="F50" s="9"/>
      <c r="G50" s="10"/>
      <c r="H50" s="10"/>
      <c r="I50" s="11">
        <f>SUM(C50*6,D50*0,H50*15)</f>
        <v>7572</v>
      </c>
      <c r="J50" s="12"/>
    </row>
    <row r="51" spans="1:10" ht="12">
      <c r="A51" s="102"/>
      <c r="B51" s="8" t="s">
        <v>15</v>
      </c>
      <c r="C51" s="9">
        <v>1363</v>
      </c>
      <c r="D51" s="9">
        <v>196</v>
      </c>
      <c r="E51" s="9"/>
      <c r="F51" s="9"/>
      <c r="G51" s="10"/>
      <c r="H51" s="10"/>
      <c r="I51" s="11">
        <f>SUM(C51*6,D51*0,H51*15)</f>
        <v>8178</v>
      </c>
      <c r="J51" s="12"/>
    </row>
    <row r="52" spans="1:10" ht="12">
      <c r="A52" s="102"/>
      <c r="B52" s="8" t="s">
        <v>16</v>
      </c>
      <c r="C52" s="9"/>
      <c r="D52" s="9"/>
      <c r="E52" s="9"/>
      <c r="F52" s="9"/>
      <c r="G52" s="10"/>
      <c r="H52" s="10"/>
      <c r="I52" s="11">
        <f>SUM(C52*6,D52*0,H52*15)</f>
        <v>0</v>
      </c>
      <c r="J52" s="12"/>
    </row>
    <row r="53" spans="1:10" ht="12">
      <c r="A53" s="102"/>
      <c r="B53" s="8">
        <v>920</v>
      </c>
      <c r="C53" s="9">
        <v>1436</v>
      </c>
      <c r="D53" s="9">
        <v>78</v>
      </c>
      <c r="E53" s="9"/>
      <c r="F53" s="9"/>
      <c r="G53" s="10"/>
      <c r="H53" s="10"/>
      <c r="I53" s="11">
        <f>SUM(C53*6,D53*0,H53*15)</f>
        <v>8616</v>
      </c>
      <c r="J53" s="12"/>
    </row>
    <row r="54" spans="1:10" ht="12">
      <c r="A54" s="102"/>
      <c r="B54" s="8" t="s">
        <v>17</v>
      </c>
      <c r="C54" s="9">
        <v>533</v>
      </c>
      <c r="D54" s="9">
        <v>116</v>
      </c>
      <c r="E54" s="9"/>
      <c r="F54" s="9"/>
      <c r="G54" s="10"/>
      <c r="H54" s="10"/>
      <c r="I54" s="11">
        <f>SUM(C54*6,D54*0,H54*15)</f>
        <v>3198</v>
      </c>
      <c r="J54" s="12">
        <f>SUM(I50:I54)</f>
        <v>27564</v>
      </c>
    </row>
    <row r="55" spans="1:10" ht="12">
      <c r="A55" s="102"/>
      <c r="B55" s="13"/>
      <c r="C55" s="14"/>
      <c r="D55" s="14"/>
      <c r="E55" s="14"/>
      <c r="F55" s="14"/>
      <c r="G55" s="15"/>
      <c r="H55" s="15"/>
      <c r="I55" s="16"/>
      <c r="J55" s="17"/>
    </row>
    <row r="56" spans="1:10" ht="12">
      <c r="A56" s="102"/>
      <c r="B56" s="8" t="s">
        <v>18</v>
      </c>
      <c r="C56" s="9"/>
      <c r="D56" s="9"/>
      <c r="E56" s="9"/>
      <c r="F56" s="9"/>
      <c r="G56" s="10"/>
      <c r="H56" s="10"/>
      <c r="I56" s="11">
        <f>SUM(E56*10,F56*7,G56*5,H56*15)</f>
        <v>0</v>
      </c>
      <c r="J56" s="12"/>
    </row>
    <row r="57" spans="1:10" ht="12">
      <c r="A57" s="102"/>
      <c r="B57" s="8" t="s">
        <v>19</v>
      </c>
      <c r="C57" s="9"/>
      <c r="D57" s="9"/>
      <c r="E57" s="9"/>
      <c r="F57" s="9"/>
      <c r="G57" s="10"/>
      <c r="H57" s="10"/>
      <c r="I57" s="11">
        <f>SUM(E57*10,F57*7,G57*5,H57*15)</f>
        <v>0</v>
      </c>
      <c r="J57" s="12">
        <f>SUM(I56:I57)</f>
        <v>0</v>
      </c>
    </row>
    <row r="58" spans="1:10" ht="12">
      <c r="A58" s="102"/>
      <c r="B58" s="18" t="s">
        <v>20</v>
      </c>
      <c r="C58" s="19">
        <f aca="true" t="shared" si="6" ref="C58:I58">SUM(C50:C57)</f>
        <v>4594</v>
      </c>
      <c r="D58" s="19">
        <f t="shared" si="6"/>
        <v>495</v>
      </c>
      <c r="E58" s="19">
        <f t="shared" si="6"/>
        <v>0</v>
      </c>
      <c r="F58" s="19">
        <f t="shared" si="6"/>
        <v>0</v>
      </c>
      <c r="G58" s="19">
        <f t="shared" si="6"/>
        <v>0</v>
      </c>
      <c r="H58" s="19">
        <f t="shared" si="6"/>
        <v>0</v>
      </c>
      <c r="I58" s="19">
        <f t="shared" si="6"/>
        <v>27564</v>
      </c>
      <c r="J58" s="20">
        <f>SUM(J57,J54)</f>
        <v>27564</v>
      </c>
    </row>
    <row r="59" spans="1:10" ht="12">
      <c r="A59" s="102">
        <v>41827</v>
      </c>
      <c r="B59" s="8" t="s">
        <v>14</v>
      </c>
      <c r="C59" s="9">
        <v>198</v>
      </c>
      <c r="D59" s="9">
        <v>14</v>
      </c>
      <c r="E59" s="9"/>
      <c r="F59" s="9"/>
      <c r="G59" s="10"/>
      <c r="H59" s="10"/>
      <c r="I59" s="11">
        <f>SUM(C59*6,D59*0,H59*15)</f>
        <v>1188</v>
      </c>
      <c r="J59" s="12"/>
    </row>
    <row r="60" spans="1:10" ht="12">
      <c r="A60" s="102"/>
      <c r="B60" s="8" t="s">
        <v>15</v>
      </c>
      <c r="C60" s="9">
        <v>299</v>
      </c>
      <c r="D60" s="9">
        <v>30</v>
      </c>
      <c r="E60" s="9"/>
      <c r="F60" s="9"/>
      <c r="G60" s="10"/>
      <c r="H60" s="10"/>
      <c r="I60" s="11">
        <f>SUM(C60*6,D60*0,H60*15)</f>
        <v>1794</v>
      </c>
      <c r="J60" s="12"/>
    </row>
    <row r="61" spans="1:10" ht="12">
      <c r="A61" s="102"/>
      <c r="B61" s="8" t="s">
        <v>16</v>
      </c>
      <c r="C61" s="9">
        <v>160</v>
      </c>
      <c r="D61" s="9">
        <v>20</v>
      </c>
      <c r="E61" s="9"/>
      <c r="F61" s="9"/>
      <c r="G61" s="10"/>
      <c r="H61" s="10"/>
      <c r="I61" s="11">
        <f>SUM(C61*6,D61*0,H61*15)</f>
        <v>960</v>
      </c>
      <c r="J61" s="12"/>
    </row>
    <row r="62" spans="1:10" ht="12">
      <c r="A62" s="102"/>
      <c r="B62" s="8">
        <v>920</v>
      </c>
      <c r="C62" s="9">
        <v>642</v>
      </c>
      <c r="D62" s="9">
        <v>18</v>
      </c>
      <c r="E62" s="9"/>
      <c r="F62" s="9"/>
      <c r="G62" s="10"/>
      <c r="H62" s="10"/>
      <c r="I62" s="11">
        <f>SUM(C62*6,D62*0,H62*15)</f>
        <v>3852</v>
      </c>
      <c r="J62" s="12"/>
    </row>
    <row r="63" spans="1:10" ht="12">
      <c r="A63" s="102"/>
      <c r="B63" s="8" t="s">
        <v>17</v>
      </c>
      <c r="C63" s="9">
        <v>213</v>
      </c>
      <c r="D63" s="9">
        <v>20</v>
      </c>
      <c r="E63" s="9"/>
      <c r="F63" s="9"/>
      <c r="G63" s="10"/>
      <c r="H63" s="10"/>
      <c r="I63" s="11">
        <f>SUM(C63*6,D63*0,H63*15)</f>
        <v>1278</v>
      </c>
      <c r="J63" s="12">
        <f>SUM(I59:I63)</f>
        <v>9072</v>
      </c>
    </row>
    <row r="64" spans="1:10" ht="12">
      <c r="A64" s="102"/>
      <c r="B64" s="13"/>
      <c r="C64" s="14"/>
      <c r="D64" s="14"/>
      <c r="E64" s="14"/>
      <c r="F64" s="14"/>
      <c r="G64" s="15"/>
      <c r="H64" s="15"/>
      <c r="I64" s="16"/>
      <c r="J64" s="17"/>
    </row>
    <row r="65" spans="1:10" ht="12">
      <c r="A65" s="102"/>
      <c r="B65" s="8" t="s">
        <v>18</v>
      </c>
      <c r="C65" s="9"/>
      <c r="D65" s="9"/>
      <c r="E65" s="9"/>
      <c r="F65" s="9"/>
      <c r="G65" s="10"/>
      <c r="H65" s="10"/>
      <c r="I65" s="11">
        <f>SUM(E65*10,F65*7,G65*5,H65*15)</f>
        <v>0</v>
      </c>
      <c r="J65" s="12"/>
    </row>
    <row r="66" spans="1:10" ht="12">
      <c r="A66" s="102"/>
      <c r="B66" s="8" t="s">
        <v>19</v>
      </c>
      <c r="C66" s="9"/>
      <c r="D66" s="9"/>
      <c r="E66" s="9"/>
      <c r="F66" s="9"/>
      <c r="G66" s="10"/>
      <c r="H66" s="10"/>
      <c r="I66" s="11">
        <f>SUM(E66*10,F66*7,G66*5,H66*15)</f>
        <v>0</v>
      </c>
      <c r="J66" s="12">
        <f>SUM(I65:I66)</f>
        <v>0</v>
      </c>
    </row>
    <row r="67" spans="1:10" ht="12">
      <c r="A67" s="102"/>
      <c r="B67" s="18" t="s">
        <v>20</v>
      </c>
      <c r="C67" s="19">
        <f aca="true" t="shared" si="7" ref="C67:I67">SUM(C59:C66)</f>
        <v>1512</v>
      </c>
      <c r="D67" s="19">
        <f t="shared" si="7"/>
        <v>102</v>
      </c>
      <c r="E67" s="19">
        <f t="shared" si="7"/>
        <v>0</v>
      </c>
      <c r="F67" s="19">
        <f t="shared" si="7"/>
        <v>0</v>
      </c>
      <c r="G67" s="19">
        <f t="shared" si="7"/>
        <v>0</v>
      </c>
      <c r="H67" s="19">
        <f t="shared" si="7"/>
        <v>0</v>
      </c>
      <c r="I67" s="19">
        <f t="shared" si="7"/>
        <v>9072</v>
      </c>
      <c r="J67" s="20">
        <f>SUM(J66,J63)</f>
        <v>9072</v>
      </c>
    </row>
    <row r="68" spans="1:10" ht="12">
      <c r="A68" s="102">
        <v>41828</v>
      </c>
      <c r="B68" s="8" t="s">
        <v>14</v>
      </c>
      <c r="C68" s="9">
        <v>119</v>
      </c>
      <c r="D68" s="9">
        <v>13</v>
      </c>
      <c r="E68" s="9"/>
      <c r="F68" s="9"/>
      <c r="G68" s="10"/>
      <c r="H68" s="10"/>
      <c r="I68" s="11">
        <f>SUM(C68*6,D68*0,H68*15)</f>
        <v>714</v>
      </c>
      <c r="J68" s="12"/>
    </row>
    <row r="69" spans="1:10" ht="12">
      <c r="A69" s="102"/>
      <c r="B69" s="8" t="s">
        <v>15</v>
      </c>
      <c r="C69" s="9">
        <v>187</v>
      </c>
      <c r="D69" s="9">
        <v>24</v>
      </c>
      <c r="E69" s="9"/>
      <c r="F69" s="9"/>
      <c r="G69" s="10"/>
      <c r="H69" s="10"/>
      <c r="I69" s="11">
        <f>SUM(C69*6,D69*0,H69*15)</f>
        <v>1122</v>
      </c>
      <c r="J69" s="12"/>
    </row>
    <row r="70" spans="1:10" ht="12">
      <c r="A70" s="102"/>
      <c r="B70" s="8" t="s">
        <v>16</v>
      </c>
      <c r="C70" s="9">
        <v>104</v>
      </c>
      <c r="D70" s="9">
        <v>27</v>
      </c>
      <c r="E70" s="9"/>
      <c r="F70" s="9"/>
      <c r="G70" s="10"/>
      <c r="H70" s="10"/>
      <c r="I70" s="11">
        <f>SUM(C70*6,D70*0,H70*15)</f>
        <v>624</v>
      </c>
      <c r="J70" s="12"/>
    </row>
    <row r="71" spans="1:10" ht="12">
      <c r="A71" s="102"/>
      <c r="B71" s="8">
        <v>920</v>
      </c>
      <c r="C71" s="9">
        <v>262</v>
      </c>
      <c r="D71" s="9">
        <v>6</v>
      </c>
      <c r="E71" s="9"/>
      <c r="F71" s="9"/>
      <c r="G71" s="10"/>
      <c r="H71" s="10"/>
      <c r="I71" s="11">
        <f>SUM(C71*6,D71*0,H71*15)</f>
        <v>1572</v>
      </c>
      <c r="J71" s="12"/>
    </row>
    <row r="72" spans="1:10" ht="12">
      <c r="A72" s="102"/>
      <c r="B72" s="8" t="s">
        <v>17</v>
      </c>
      <c r="C72" s="9">
        <v>67</v>
      </c>
      <c r="D72" s="9">
        <v>59</v>
      </c>
      <c r="E72" s="9"/>
      <c r="F72" s="9"/>
      <c r="G72" s="10"/>
      <c r="H72" s="10"/>
      <c r="I72" s="11">
        <f>SUM(C72*6,D72*0,H72*15)</f>
        <v>402</v>
      </c>
      <c r="J72" s="12">
        <f>SUM(I68:I72)</f>
        <v>4434</v>
      </c>
    </row>
    <row r="73" spans="1:10" ht="12">
      <c r="A73" s="102"/>
      <c r="B73" s="13"/>
      <c r="C73" s="14"/>
      <c r="D73" s="14"/>
      <c r="E73" s="14"/>
      <c r="F73" s="14"/>
      <c r="G73" s="15"/>
      <c r="H73" s="15"/>
      <c r="I73" s="16"/>
      <c r="J73" s="17"/>
    </row>
    <row r="74" spans="1:10" ht="12">
      <c r="A74" s="102"/>
      <c r="B74" s="8" t="s">
        <v>18</v>
      </c>
      <c r="C74" s="9"/>
      <c r="D74" s="9"/>
      <c r="E74" s="9"/>
      <c r="F74" s="9"/>
      <c r="G74" s="10"/>
      <c r="H74" s="10"/>
      <c r="I74" s="11">
        <f>SUM(E74*10,F74*7,G74*5,H74*15)</f>
        <v>0</v>
      </c>
      <c r="J74" s="12"/>
    </row>
    <row r="75" spans="1:10" ht="12">
      <c r="A75" s="102"/>
      <c r="B75" s="8" t="s">
        <v>19</v>
      </c>
      <c r="C75" s="9"/>
      <c r="D75" s="9"/>
      <c r="E75" s="9"/>
      <c r="F75" s="9"/>
      <c r="G75" s="10"/>
      <c r="H75" s="10"/>
      <c r="I75" s="11">
        <f>SUM(E75*10,F75*7,G75*5,H75*15)</f>
        <v>0</v>
      </c>
      <c r="J75" s="12">
        <f>SUM(I74:I75)</f>
        <v>0</v>
      </c>
    </row>
    <row r="76" spans="1:10" ht="12">
      <c r="A76" s="102"/>
      <c r="B76" s="18" t="s">
        <v>20</v>
      </c>
      <c r="C76" s="19">
        <f aca="true" t="shared" si="8" ref="C76:I76">SUM(C68:C75)</f>
        <v>739</v>
      </c>
      <c r="D76" s="19">
        <f t="shared" si="8"/>
        <v>129</v>
      </c>
      <c r="E76" s="19">
        <f t="shared" si="8"/>
        <v>0</v>
      </c>
      <c r="F76" s="19">
        <f t="shared" si="8"/>
        <v>0</v>
      </c>
      <c r="G76" s="19">
        <f t="shared" si="8"/>
        <v>0</v>
      </c>
      <c r="H76" s="19">
        <f t="shared" si="8"/>
        <v>0</v>
      </c>
      <c r="I76" s="19">
        <f t="shared" si="8"/>
        <v>4434</v>
      </c>
      <c r="J76" s="20">
        <f>SUM(J75,J72)</f>
        <v>4434</v>
      </c>
    </row>
    <row r="77" spans="1:10" ht="12">
      <c r="A77" s="102">
        <v>41829</v>
      </c>
      <c r="B77" s="8" t="s">
        <v>14</v>
      </c>
      <c r="C77" s="9">
        <v>11</v>
      </c>
      <c r="D77" s="9">
        <v>10</v>
      </c>
      <c r="E77" s="9"/>
      <c r="F77" s="9"/>
      <c r="G77" s="10"/>
      <c r="H77" s="10"/>
      <c r="I77" s="11">
        <f>SUM(C77*6,D77*0,H77*15)</f>
        <v>66</v>
      </c>
      <c r="J77" s="12"/>
    </row>
    <row r="78" spans="1:10" ht="12">
      <c r="A78" s="102"/>
      <c r="B78" s="8" t="s">
        <v>15</v>
      </c>
      <c r="C78" s="9">
        <v>307</v>
      </c>
      <c r="D78" s="9">
        <v>21</v>
      </c>
      <c r="E78" s="9"/>
      <c r="F78" s="9"/>
      <c r="G78" s="10"/>
      <c r="H78" s="10"/>
      <c r="I78" s="11">
        <f>SUM(C78*6,D78*0,H78*15)</f>
        <v>1842</v>
      </c>
      <c r="J78" s="12"/>
    </row>
    <row r="79" spans="1:10" ht="12">
      <c r="A79" s="102"/>
      <c r="B79" s="8" t="s">
        <v>16</v>
      </c>
      <c r="C79" s="9">
        <v>243</v>
      </c>
      <c r="D79" s="9">
        <v>73</v>
      </c>
      <c r="E79" s="9"/>
      <c r="F79" s="9"/>
      <c r="G79" s="10"/>
      <c r="H79" s="10"/>
      <c r="I79" s="11">
        <f>SUM(C79*6,D79*0,H79*15)</f>
        <v>1458</v>
      </c>
      <c r="J79" s="12"/>
    </row>
    <row r="80" spans="1:10" ht="12">
      <c r="A80" s="102"/>
      <c r="B80" s="8">
        <v>920</v>
      </c>
      <c r="C80" s="9">
        <v>565</v>
      </c>
      <c r="D80" s="9">
        <v>4</v>
      </c>
      <c r="E80" s="9"/>
      <c r="F80" s="9"/>
      <c r="G80" s="10"/>
      <c r="H80" s="10"/>
      <c r="I80" s="11">
        <f>SUM(C80*6,D80*0,H80*15)</f>
        <v>3390</v>
      </c>
      <c r="J80" s="12"/>
    </row>
    <row r="81" spans="1:10" ht="12">
      <c r="A81" s="102"/>
      <c r="B81" s="8" t="s">
        <v>17</v>
      </c>
      <c r="C81" s="9">
        <v>185</v>
      </c>
      <c r="D81" s="9">
        <v>23</v>
      </c>
      <c r="E81" s="9"/>
      <c r="F81" s="9"/>
      <c r="G81" s="10"/>
      <c r="H81" s="10"/>
      <c r="I81" s="11">
        <f>SUM(C81*6,D81*0,H81*15)</f>
        <v>1110</v>
      </c>
      <c r="J81" s="12">
        <f>SUM(I77:I81)</f>
        <v>7866</v>
      </c>
    </row>
    <row r="82" spans="1:10" ht="12">
      <c r="A82" s="102"/>
      <c r="B82" s="13"/>
      <c r="C82" s="14"/>
      <c r="D82" s="14"/>
      <c r="E82" s="14"/>
      <c r="F82" s="14"/>
      <c r="G82" s="15"/>
      <c r="H82" s="15"/>
      <c r="I82" s="16"/>
      <c r="J82" s="17"/>
    </row>
    <row r="83" spans="1:10" ht="12">
      <c r="A83" s="102"/>
      <c r="B83" s="8" t="s">
        <v>18</v>
      </c>
      <c r="C83" s="9"/>
      <c r="D83" s="9"/>
      <c r="E83" s="9"/>
      <c r="F83" s="9"/>
      <c r="G83" s="10"/>
      <c r="H83" s="10"/>
      <c r="I83" s="11">
        <f>SUM(E83*10,F83*7,G83*5,H83*15)</f>
        <v>0</v>
      </c>
      <c r="J83" s="12"/>
    </row>
    <row r="84" spans="1:10" ht="12">
      <c r="A84" s="102"/>
      <c r="B84" s="8" t="s">
        <v>19</v>
      </c>
      <c r="C84" s="9"/>
      <c r="D84" s="9"/>
      <c r="E84" s="9"/>
      <c r="F84" s="9"/>
      <c r="G84" s="10"/>
      <c r="H84" s="10"/>
      <c r="I84" s="11">
        <f>SUM(E84*10,F84*7,G84*5,H84*15)</f>
        <v>0</v>
      </c>
      <c r="J84" s="12">
        <f>SUM(I83:I84)</f>
        <v>0</v>
      </c>
    </row>
    <row r="85" spans="1:10" ht="12">
      <c r="A85" s="102"/>
      <c r="B85" s="18" t="s">
        <v>20</v>
      </c>
      <c r="C85" s="19">
        <f aca="true" t="shared" si="9" ref="C85:I85">SUM(C77:C84)</f>
        <v>1311</v>
      </c>
      <c r="D85" s="19">
        <f t="shared" si="9"/>
        <v>131</v>
      </c>
      <c r="E85" s="19">
        <f t="shared" si="9"/>
        <v>0</v>
      </c>
      <c r="F85" s="19">
        <f t="shared" si="9"/>
        <v>0</v>
      </c>
      <c r="G85" s="19">
        <f t="shared" si="9"/>
        <v>0</v>
      </c>
      <c r="H85" s="19">
        <f t="shared" si="9"/>
        <v>0</v>
      </c>
      <c r="I85" s="19">
        <f t="shared" si="9"/>
        <v>7866</v>
      </c>
      <c r="J85" s="20">
        <f>SUM(J84,J81)</f>
        <v>7866</v>
      </c>
    </row>
    <row r="86" spans="1:10" ht="12">
      <c r="A86" s="103" t="s">
        <v>22</v>
      </c>
      <c r="B86" s="103">
        <v>920</v>
      </c>
      <c r="C86" s="21">
        <f aca="true" t="shared" si="10" ref="C86:J86">SUM(C85,C76,C67,C58,C49,C40,C31)</f>
        <v>13115</v>
      </c>
      <c r="D86" s="21">
        <f t="shared" si="10"/>
        <v>1326</v>
      </c>
      <c r="E86" s="21">
        <f t="shared" si="10"/>
        <v>0</v>
      </c>
      <c r="F86" s="21">
        <f t="shared" si="10"/>
        <v>0</v>
      </c>
      <c r="G86" s="21">
        <f t="shared" si="10"/>
        <v>0</v>
      </c>
      <c r="H86" s="21">
        <f t="shared" si="10"/>
        <v>0</v>
      </c>
      <c r="I86" s="21">
        <f t="shared" si="10"/>
        <v>78690</v>
      </c>
      <c r="J86" s="21">
        <f t="shared" si="10"/>
        <v>78690</v>
      </c>
    </row>
    <row r="87" spans="1:10" ht="12">
      <c r="A87" s="102">
        <v>41830</v>
      </c>
      <c r="B87" s="8" t="s">
        <v>14</v>
      </c>
      <c r="C87" s="9">
        <v>195</v>
      </c>
      <c r="D87" s="9">
        <v>23</v>
      </c>
      <c r="E87" s="9"/>
      <c r="F87" s="9"/>
      <c r="G87" s="10"/>
      <c r="H87" s="10"/>
      <c r="I87" s="11">
        <f>SUM(C87*6,D87*0,H87*15)</f>
        <v>1170</v>
      </c>
      <c r="J87" s="12"/>
    </row>
    <row r="88" spans="1:10" ht="12">
      <c r="A88" s="102"/>
      <c r="B88" s="8" t="s">
        <v>15</v>
      </c>
      <c r="C88" s="9">
        <v>368</v>
      </c>
      <c r="D88" s="9">
        <v>28</v>
      </c>
      <c r="E88" s="9"/>
      <c r="F88" s="9"/>
      <c r="G88" s="10"/>
      <c r="H88" s="10"/>
      <c r="I88" s="11">
        <f>SUM(C88*6,D88*0,H88*15)</f>
        <v>2208</v>
      </c>
      <c r="J88" s="12"/>
    </row>
    <row r="89" spans="1:10" ht="12">
      <c r="A89" s="102"/>
      <c r="B89" s="8" t="s">
        <v>16</v>
      </c>
      <c r="C89" s="9">
        <v>0</v>
      </c>
      <c r="D89" s="9">
        <v>0</v>
      </c>
      <c r="E89" s="9">
        <v>0</v>
      </c>
      <c r="F89" s="9"/>
      <c r="G89" s="10"/>
      <c r="H89" s="10"/>
      <c r="I89" s="11">
        <f>SUM(C89*6,D89*0,H89*15)</f>
        <v>0</v>
      </c>
      <c r="J89" s="12"/>
    </row>
    <row r="90" spans="1:10" ht="12">
      <c r="A90" s="102"/>
      <c r="B90" s="8">
        <v>920</v>
      </c>
      <c r="C90" s="9">
        <v>442</v>
      </c>
      <c r="D90" s="9">
        <v>19</v>
      </c>
      <c r="E90" s="9"/>
      <c r="F90" s="9"/>
      <c r="G90" s="10"/>
      <c r="H90" s="10"/>
      <c r="I90" s="11">
        <f>SUM(C90*6,D90*0,H90*15)</f>
        <v>2652</v>
      </c>
      <c r="J90" s="12"/>
    </row>
    <row r="91" spans="1:10" ht="12">
      <c r="A91" s="102"/>
      <c r="B91" s="8" t="s">
        <v>17</v>
      </c>
      <c r="C91" s="9">
        <v>102</v>
      </c>
      <c r="D91" s="9">
        <v>39</v>
      </c>
      <c r="E91" s="9"/>
      <c r="F91" s="9"/>
      <c r="G91" s="10"/>
      <c r="H91" s="10"/>
      <c r="I91" s="11">
        <f>SUM(C91*6,D91*0,H91*15)</f>
        <v>612</v>
      </c>
      <c r="J91" s="12">
        <f>SUM(I87:I91)</f>
        <v>6642</v>
      </c>
    </row>
    <row r="92" spans="1:10" ht="12">
      <c r="A92" s="102"/>
      <c r="B92" s="13"/>
      <c r="C92" s="14"/>
      <c r="D92" s="14"/>
      <c r="E92" s="14"/>
      <c r="F92" s="14"/>
      <c r="G92" s="15"/>
      <c r="H92" s="15"/>
      <c r="I92" s="16"/>
      <c r="J92" s="17"/>
    </row>
    <row r="93" spans="1:10" ht="12">
      <c r="A93" s="102"/>
      <c r="B93" s="8" t="s">
        <v>18</v>
      </c>
      <c r="C93" s="9"/>
      <c r="D93" s="9"/>
      <c r="E93" s="9"/>
      <c r="F93" s="9"/>
      <c r="G93" s="10"/>
      <c r="H93" s="10"/>
      <c r="I93" s="11">
        <f>SUM(E93*10,F93*7,G93*5,H93*15)</f>
        <v>0</v>
      </c>
      <c r="J93" s="12"/>
    </row>
    <row r="94" spans="1:10" ht="12">
      <c r="A94" s="102"/>
      <c r="B94" s="8" t="s">
        <v>19</v>
      </c>
      <c r="C94" s="9"/>
      <c r="D94" s="9"/>
      <c r="E94" s="9"/>
      <c r="F94" s="9"/>
      <c r="G94" s="10"/>
      <c r="H94" s="10"/>
      <c r="I94" s="11">
        <f>SUM(E94*10,F94*7,G94*5,H94*15)</f>
        <v>0</v>
      </c>
      <c r="J94" s="12">
        <f>SUM(I93:I94)</f>
        <v>0</v>
      </c>
    </row>
    <row r="95" spans="1:10" ht="12">
      <c r="A95" s="102"/>
      <c r="B95" s="18" t="s">
        <v>20</v>
      </c>
      <c r="C95" s="19">
        <f aca="true" t="shared" si="11" ref="C95:I95">SUM(C87:C94)</f>
        <v>1107</v>
      </c>
      <c r="D95" s="19">
        <f t="shared" si="11"/>
        <v>109</v>
      </c>
      <c r="E95" s="19">
        <f t="shared" si="11"/>
        <v>0</v>
      </c>
      <c r="F95" s="19">
        <f t="shared" si="11"/>
        <v>0</v>
      </c>
      <c r="G95" s="19">
        <f t="shared" si="11"/>
        <v>0</v>
      </c>
      <c r="H95" s="19">
        <f t="shared" si="11"/>
        <v>0</v>
      </c>
      <c r="I95" s="19">
        <f t="shared" si="11"/>
        <v>6642</v>
      </c>
      <c r="J95" s="20">
        <f>SUM(J94,J91)</f>
        <v>6642</v>
      </c>
    </row>
    <row r="96" spans="1:10" ht="12">
      <c r="A96" s="102">
        <v>41831</v>
      </c>
      <c r="B96" s="8" t="s">
        <v>14</v>
      </c>
      <c r="C96" s="9">
        <v>82</v>
      </c>
      <c r="D96" s="9">
        <v>1</v>
      </c>
      <c r="E96" s="9"/>
      <c r="F96" s="9"/>
      <c r="G96" s="10"/>
      <c r="H96" s="10"/>
      <c r="I96" s="11">
        <f>SUM(C96*6,D96*0,H96*15)</f>
        <v>492</v>
      </c>
      <c r="J96" s="12"/>
    </row>
    <row r="97" spans="1:10" ht="12">
      <c r="A97" s="102"/>
      <c r="B97" s="8" t="s">
        <v>15</v>
      </c>
      <c r="C97" s="9">
        <v>411</v>
      </c>
      <c r="D97" s="9">
        <v>24</v>
      </c>
      <c r="E97" s="9"/>
      <c r="F97" s="9"/>
      <c r="G97" s="10"/>
      <c r="H97" s="10"/>
      <c r="I97" s="11">
        <f>SUM(C97*6,D97*0,H97*15)</f>
        <v>2466</v>
      </c>
      <c r="J97" s="12"/>
    </row>
    <row r="98" spans="1:10" ht="12">
      <c r="A98" s="102"/>
      <c r="B98" s="8" t="s">
        <v>16</v>
      </c>
      <c r="C98" s="9">
        <v>304</v>
      </c>
      <c r="D98" s="9">
        <v>30</v>
      </c>
      <c r="E98" s="9"/>
      <c r="F98" s="9"/>
      <c r="G98" s="10"/>
      <c r="H98" s="10"/>
      <c r="I98" s="11">
        <f>SUM(C98*6,D98*0,H98*15)</f>
        <v>1824</v>
      </c>
      <c r="J98" s="12"/>
    </row>
    <row r="99" spans="1:10" ht="12">
      <c r="A99" s="102"/>
      <c r="B99" s="8">
        <v>920</v>
      </c>
      <c r="C99" s="9">
        <v>594</v>
      </c>
      <c r="D99" s="9">
        <v>0</v>
      </c>
      <c r="E99" s="9"/>
      <c r="F99" s="9"/>
      <c r="G99" s="10"/>
      <c r="H99" s="10"/>
      <c r="I99" s="11">
        <f>SUM(C99*6,D99*0,H99*15)</f>
        <v>3564</v>
      </c>
      <c r="J99" s="12"/>
    </row>
    <row r="100" spans="1:10" ht="12">
      <c r="A100" s="102"/>
      <c r="B100" s="8" t="s">
        <v>17</v>
      </c>
      <c r="C100" s="9">
        <v>167</v>
      </c>
      <c r="D100" s="9">
        <v>10</v>
      </c>
      <c r="E100" s="9"/>
      <c r="F100" s="9"/>
      <c r="G100" s="10"/>
      <c r="H100" s="10"/>
      <c r="I100" s="11">
        <f>SUM(C100*6,D100*0,H100*15)</f>
        <v>1002</v>
      </c>
      <c r="J100" s="12">
        <f>SUM(I96:I100)</f>
        <v>9348</v>
      </c>
    </row>
    <row r="101" spans="1:10" ht="12">
      <c r="A101" s="102"/>
      <c r="B101" s="13"/>
      <c r="C101" s="14"/>
      <c r="D101" s="14"/>
      <c r="E101" s="14"/>
      <c r="F101" s="14"/>
      <c r="G101" s="15"/>
      <c r="H101" s="15"/>
      <c r="I101" s="16"/>
      <c r="J101" s="17"/>
    </row>
    <row r="102" spans="1:10" ht="12">
      <c r="A102" s="102"/>
      <c r="B102" s="8" t="s">
        <v>18</v>
      </c>
      <c r="C102" s="9"/>
      <c r="D102" s="9"/>
      <c r="E102" s="9"/>
      <c r="F102" s="9"/>
      <c r="G102" s="10"/>
      <c r="H102" s="10"/>
      <c r="I102" s="11">
        <f>SUM(E102*10,F102*7,G102*5,H102*15)</f>
        <v>0</v>
      </c>
      <c r="J102" s="12"/>
    </row>
    <row r="103" spans="1:10" ht="12">
      <c r="A103" s="102"/>
      <c r="B103" s="8" t="s">
        <v>19</v>
      </c>
      <c r="C103" s="9"/>
      <c r="D103" s="9"/>
      <c r="E103" s="9"/>
      <c r="F103" s="9"/>
      <c r="G103" s="10"/>
      <c r="H103" s="10"/>
      <c r="I103" s="11">
        <f>SUM(E103*10,F103*7,G103*5,H103*15)</f>
        <v>0</v>
      </c>
      <c r="J103" s="12">
        <f>SUM(I102:I103)</f>
        <v>0</v>
      </c>
    </row>
    <row r="104" spans="1:10" ht="12">
      <c r="A104" s="102"/>
      <c r="B104" s="18" t="s">
        <v>20</v>
      </c>
      <c r="C104" s="19">
        <f aca="true" t="shared" si="12" ref="C104:I104">SUM(C96:C103)</f>
        <v>1558</v>
      </c>
      <c r="D104" s="19">
        <f t="shared" si="12"/>
        <v>65</v>
      </c>
      <c r="E104" s="19">
        <f t="shared" si="12"/>
        <v>0</v>
      </c>
      <c r="F104" s="19">
        <f t="shared" si="12"/>
        <v>0</v>
      </c>
      <c r="G104" s="19">
        <f t="shared" si="12"/>
        <v>0</v>
      </c>
      <c r="H104" s="19">
        <f t="shared" si="12"/>
        <v>0</v>
      </c>
      <c r="I104" s="19">
        <f t="shared" si="12"/>
        <v>9348</v>
      </c>
      <c r="J104" s="20">
        <f>SUM(J103,J100)</f>
        <v>9348</v>
      </c>
    </row>
    <row r="105" spans="1:10" ht="12">
      <c r="A105" s="102">
        <v>41832</v>
      </c>
      <c r="B105" s="8" t="s">
        <v>14</v>
      </c>
      <c r="C105" s="9">
        <v>403</v>
      </c>
      <c r="D105" s="9">
        <v>32</v>
      </c>
      <c r="E105" s="9"/>
      <c r="F105" s="9"/>
      <c r="G105" s="10"/>
      <c r="H105" s="10"/>
      <c r="I105" s="11">
        <f>SUM(C105*6,D105*0,H105*15)</f>
        <v>2418</v>
      </c>
      <c r="J105" s="12"/>
    </row>
    <row r="106" spans="1:10" ht="12">
      <c r="A106" s="102"/>
      <c r="B106" s="8" t="s">
        <v>15</v>
      </c>
      <c r="C106" s="9">
        <v>528</v>
      </c>
      <c r="D106" s="9">
        <v>24</v>
      </c>
      <c r="E106" s="9"/>
      <c r="F106" s="9"/>
      <c r="G106" s="10"/>
      <c r="H106" s="10"/>
      <c r="I106" s="11">
        <f>SUM(C106*6,D106*0,H106*15)</f>
        <v>3168</v>
      </c>
      <c r="J106" s="12"/>
    </row>
    <row r="107" spans="1:10" ht="12">
      <c r="A107" s="102"/>
      <c r="B107" s="8" t="s">
        <v>16</v>
      </c>
      <c r="C107" s="9">
        <v>11</v>
      </c>
      <c r="D107" s="9">
        <v>12</v>
      </c>
      <c r="E107" s="9"/>
      <c r="F107" s="9"/>
      <c r="G107" s="10"/>
      <c r="H107" s="10"/>
      <c r="I107" s="11">
        <f>SUM(C107*6,D107*0,H107*15)</f>
        <v>66</v>
      </c>
      <c r="J107" s="12"/>
    </row>
    <row r="108" spans="1:10" ht="12">
      <c r="A108" s="102"/>
      <c r="B108" s="8">
        <v>920</v>
      </c>
      <c r="C108" s="9">
        <v>747</v>
      </c>
      <c r="D108" s="9">
        <v>20</v>
      </c>
      <c r="E108" s="9"/>
      <c r="F108" s="9"/>
      <c r="G108" s="10"/>
      <c r="H108" s="10"/>
      <c r="I108" s="11">
        <f>SUM(C108*6,D108*0,H108*15)</f>
        <v>4482</v>
      </c>
      <c r="J108" s="12"/>
    </row>
    <row r="109" spans="1:10" ht="12">
      <c r="A109" s="102"/>
      <c r="B109" s="8" t="s">
        <v>17</v>
      </c>
      <c r="C109" s="9">
        <v>249</v>
      </c>
      <c r="D109" s="9">
        <v>28</v>
      </c>
      <c r="E109" s="9"/>
      <c r="F109" s="9"/>
      <c r="G109" s="10"/>
      <c r="H109" s="10"/>
      <c r="I109" s="11">
        <f>SUM(C109*6,D109*0,H109*15)</f>
        <v>1494</v>
      </c>
      <c r="J109" s="12">
        <f>SUM(I105:I109)</f>
        <v>11628</v>
      </c>
    </row>
    <row r="110" spans="1:10" ht="12">
      <c r="A110" s="102"/>
      <c r="B110" s="13"/>
      <c r="C110" s="14"/>
      <c r="D110" s="14"/>
      <c r="E110" s="14"/>
      <c r="F110" s="14"/>
      <c r="G110" s="15"/>
      <c r="H110" s="15"/>
      <c r="I110" s="16"/>
      <c r="J110" s="17"/>
    </row>
    <row r="111" spans="1:10" ht="12">
      <c r="A111" s="102"/>
      <c r="B111" s="8" t="s">
        <v>18</v>
      </c>
      <c r="C111" s="9"/>
      <c r="D111" s="9"/>
      <c r="E111" s="9"/>
      <c r="F111" s="9"/>
      <c r="G111" s="10"/>
      <c r="H111" s="10"/>
      <c r="I111" s="11">
        <f>SUM(E111*10,F111*7,G111*5,H111*15)</f>
        <v>0</v>
      </c>
      <c r="J111" s="12"/>
    </row>
    <row r="112" spans="1:10" ht="12">
      <c r="A112" s="102"/>
      <c r="B112" s="8" t="s">
        <v>19</v>
      </c>
      <c r="C112" s="9"/>
      <c r="D112" s="9"/>
      <c r="E112" s="9"/>
      <c r="F112" s="9"/>
      <c r="G112" s="10"/>
      <c r="H112" s="10"/>
      <c r="I112" s="11">
        <f>SUM(E112*10,F112*7,G112*5,H112*15)</f>
        <v>0</v>
      </c>
      <c r="J112" s="12">
        <f>SUM(I111:I112)</f>
        <v>0</v>
      </c>
    </row>
    <row r="113" spans="1:10" ht="12">
      <c r="A113" s="102"/>
      <c r="B113" s="18" t="s">
        <v>20</v>
      </c>
      <c r="C113" s="19">
        <f aca="true" t="shared" si="13" ref="C113:I113">SUM(C105:C112)</f>
        <v>1938</v>
      </c>
      <c r="D113" s="19">
        <f t="shared" si="13"/>
        <v>116</v>
      </c>
      <c r="E113" s="19">
        <f t="shared" si="13"/>
        <v>0</v>
      </c>
      <c r="F113" s="19">
        <f t="shared" si="13"/>
        <v>0</v>
      </c>
      <c r="G113" s="19">
        <f t="shared" si="13"/>
        <v>0</v>
      </c>
      <c r="H113" s="19">
        <f t="shared" si="13"/>
        <v>0</v>
      </c>
      <c r="I113" s="19">
        <f t="shared" si="13"/>
        <v>11628</v>
      </c>
      <c r="J113" s="20">
        <f>SUM(J112,J109)</f>
        <v>11628</v>
      </c>
    </row>
    <row r="114" spans="1:10" ht="12">
      <c r="A114" s="102">
        <v>41833</v>
      </c>
      <c r="B114" s="8" t="s">
        <v>14</v>
      </c>
      <c r="C114" s="9">
        <v>128</v>
      </c>
      <c r="D114" s="9">
        <v>13</v>
      </c>
      <c r="E114" s="9"/>
      <c r="F114" s="9"/>
      <c r="G114" s="10"/>
      <c r="H114" s="10"/>
      <c r="I114" s="11">
        <f>SUM(C114*6,D114*0,H114*15)</f>
        <v>768</v>
      </c>
      <c r="J114" s="12"/>
    </row>
    <row r="115" spans="1:10" ht="12">
      <c r="A115" s="102"/>
      <c r="B115" s="8" t="s">
        <v>15</v>
      </c>
      <c r="C115" s="9">
        <v>495</v>
      </c>
      <c r="D115" s="9">
        <v>63</v>
      </c>
      <c r="E115" s="9"/>
      <c r="F115" s="9"/>
      <c r="G115" s="10"/>
      <c r="H115" s="10"/>
      <c r="I115" s="11">
        <f>SUM(C115*6,D115*0,H115*15)</f>
        <v>2970</v>
      </c>
      <c r="J115" s="12"/>
    </row>
    <row r="116" spans="1:10" ht="12">
      <c r="A116" s="102"/>
      <c r="B116" s="8" t="s">
        <v>16</v>
      </c>
      <c r="C116" s="9">
        <v>482</v>
      </c>
      <c r="D116" s="9">
        <v>85</v>
      </c>
      <c r="E116" s="9"/>
      <c r="F116" s="9"/>
      <c r="G116" s="10"/>
      <c r="H116" s="10"/>
      <c r="I116" s="11">
        <f>SUM(C116*6,D116*0,H116*15)</f>
        <v>2892</v>
      </c>
      <c r="J116" s="12"/>
    </row>
    <row r="117" spans="1:10" ht="12">
      <c r="A117" s="102"/>
      <c r="B117" s="8">
        <v>920</v>
      </c>
      <c r="C117" s="9">
        <v>410</v>
      </c>
      <c r="D117" s="9">
        <v>33</v>
      </c>
      <c r="E117" s="9"/>
      <c r="F117" s="9"/>
      <c r="G117" s="10"/>
      <c r="H117" s="10"/>
      <c r="I117" s="11">
        <f>SUM(C117*6,D117*0,H117*15)</f>
        <v>2460</v>
      </c>
      <c r="J117" s="12"/>
    </row>
    <row r="118" spans="1:10" ht="12">
      <c r="A118" s="102"/>
      <c r="B118" s="8" t="s">
        <v>17</v>
      </c>
      <c r="C118" s="9">
        <v>218</v>
      </c>
      <c r="D118" s="9">
        <v>112</v>
      </c>
      <c r="E118" s="9"/>
      <c r="F118" s="9"/>
      <c r="G118" s="10"/>
      <c r="H118" s="10"/>
      <c r="I118" s="11">
        <f>SUM(C118*6,D118*0,H118*15)</f>
        <v>1308</v>
      </c>
      <c r="J118" s="12">
        <f>SUM(I114:I118)</f>
        <v>10398</v>
      </c>
    </row>
    <row r="119" spans="1:10" ht="12">
      <c r="A119" s="102"/>
      <c r="B119" s="13"/>
      <c r="C119" s="14"/>
      <c r="D119" s="14"/>
      <c r="E119" s="14"/>
      <c r="F119" s="14"/>
      <c r="G119" s="15"/>
      <c r="H119" s="15"/>
      <c r="I119" s="16"/>
      <c r="J119" s="17"/>
    </row>
    <row r="120" spans="1:10" ht="12">
      <c r="A120" s="102"/>
      <c r="B120" s="8" t="s">
        <v>18</v>
      </c>
      <c r="C120" s="9"/>
      <c r="D120" s="9"/>
      <c r="E120" s="9"/>
      <c r="F120" s="9"/>
      <c r="G120" s="10"/>
      <c r="H120" s="10"/>
      <c r="I120" s="11">
        <f>SUM(E120*10,F120*7,G120*5,H120*15)</f>
        <v>0</v>
      </c>
      <c r="J120" s="12"/>
    </row>
    <row r="121" spans="1:10" ht="12">
      <c r="A121" s="102"/>
      <c r="B121" s="8" t="s">
        <v>19</v>
      </c>
      <c r="C121" s="9"/>
      <c r="D121" s="9"/>
      <c r="E121" s="9"/>
      <c r="F121" s="9"/>
      <c r="G121" s="10"/>
      <c r="H121" s="10"/>
      <c r="I121" s="11">
        <f>SUM(E121*10,F121*7,G121*5,H121*15)</f>
        <v>0</v>
      </c>
      <c r="J121" s="12">
        <f>SUM(I120:I121)</f>
        <v>0</v>
      </c>
    </row>
    <row r="122" spans="1:10" ht="12">
      <c r="A122" s="102"/>
      <c r="B122" s="18" t="s">
        <v>20</v>
      </c>
      <c r="C122" s="19">
        <f aca="true" t="shared" si="14" ref="C122:I122">SUM(C114:C121)</f>
        <v>1733</v>
      </c>
      <c r="D122" s="19">
        <f t="shared" si="14"/>
        <v>306</v>
      </c>
      <c r="E122" s="19">
        <f t="shared" si="14"/>
        <v>0</v>
      </c>
      <c r="F122" s="19">
        <f t="shared" si="14"/>
        <v>0</v>
      </c>
      <c r="G122" s="19">
        <f t="shared" si="14"/>
        <v>0</v>
      </c>
      <c r="H122" s="19">
        <f t="shared" si="14"/>
        <v>0</v>
      </c>
      <c r="I122" s="19">
        <f t="shared" si="14"/>
        <v>10398</v>
      </c>
      <c r="J122" s="20">
        <f>SUM(J121,J118)</f>
        <v>10398</v>
      </c>
    </row>
    <row r="123" spans="1:10" ht="12">
      <c r="A123" s="102">
        <v>41834</v>
      </c>
      <c r="B123" s="8" t="s">
        <v>14</v>
      </c>
      <c r="C123" s="9">
        <v>200</v>
      </c>
      <c r="D123" s="9">
        <v>25</v>
      </c>
      <c r="E123" s="9"/>
      <c r="F123" s="9"/>
      <c r="G123" s="10"/>
      <c r="H123" s="10"/>
      <c r="I123" s="11">
        <f>SUM(C123*6,D123*0,H123*15)</f>
        <v>1200</v>
      </c>
      <c r="J123" s="12"/>
    </row>
    <row r="124" spans="1:10" ht="12">
      <c r="A124" s="102"/>
      <c r="B124" s="8" t="s">
        <v>15</v>
      </c>
      <c r="C124" s="9">
        <v>385</v>
      </c>
      <c r="D124" s="9">
        <v>44</v>
      </c>
      <c r="E124" s="9"/>
      <c r="F124" s="9"/>
      <c r="G124" s="10"/>
      <c r="H124" s="10"/>
      <c r="I124" s="11">
        <f>SUM(C124*6,D124*0,H124*15)</f>
        <v>2310</v>
      </c>
      <c r="J124" s="12"/>
    </row>
    <row r="125" spans="1:10" ht="12">
      <c r="A125" s="102"/>
      <c r="B125" s="8" t="s">
        <v>16</v>
      </c>
      <c r="C125" s="9">
        <v>264</v>
      </c>
      <c r="D125" s="9">
        <v>15</v>
      </c>
      <c r="E125" s="9"/>
      <c r="F125" s="9"/>
      <c r="G125" s="10"/>
      <c r="H125" s="10"/>
      <c r="I125" s="11">
        <f>SUM(C125*6,D125*0,H125*15)</f>
        <v>1584</v>
      </c>
      <c r="J125" s="12"/>
    </row>
    <row r="126" spans="1:10" ht="12">
      <c r="A126" s="102"/>
      <c r="B126" s="8">
        <v>920</v>
      </c>
      <c r="C126" s="9">
        <v>542</v>
      </c>
      <c r="D126" s="9">
        <v>13</v>
      </c>
      <c r="E126" s="9"/>
      <c r="F126" s="9"/>
      <c r="G126" s="10"/>
      <c r="H126" s="10"/>
      <c r="I126" s="11">
        <f>SUM(C126*6,D126*0,H126*15)</f>
        <v>3252</v>
      </c>
      <c r="J126" s="12"/>
    </row>
    <row r="127" spans="1:10" ht="12">
      <c r="A127" s="102"/>
      <c r="B127" s="8" t="s">
        <v>17</v>
      </c>
      <c r="C127" s="9">
        <v>194</v>
      </c>
      <c r="D127" s="9">
        <v>28</v>
      </c>
      <c r="E127" s="9"/>
      <c r="F127" s="9"/>
      <c r="G127" s="10"/>
      <c r="H127" s="10"/>
      <c r="I127" s="11">
        <f>SUM(C127*6,D127*0,H127*15)</f>
        <v>1164</v>
      </c>
      <c r="J127" s="12">
        <f>SUM(I123:I127)</f>
        <v>9510</v>
      </c>
    </row>
    <row r="128" spans="1:10" ht="12">
      <c r="A128" s="102"/>
      <c r="B128" s="13"/>
      <c r="C128" s="14"/>
      <c r="D128" s="14"/>
      <c r="E128" s="14"/>
      <c r="F128" s="14"/>
      <c r="G128" s="15"/>
      <c r="H128" s="15"/>
      <c r="I128" s="16"/>
      <c r="J128" s="17"/>
    </row>
    <row r="129" spans="1:10" ht="12">
      <c r="A129" s="102"/>
      <c r="B129" s="8" t="s">
        <v>18</v>
      </c>
      <c r="C129" s="9"/>
      <c r="D129" s="9"/>
      <c r="E129" s="9"/>
      <c r="F129" s="9"/>
      <c r="G129" s="10"/>
      <c r="H129" s="10"/>
      <c r="I129" s="11">
        <f>SUM(E129*10,F129*7,G129*5,H129*15)</f>
        <v>0</v>
      </c>
      <c r="J129" s="12"/>
    </row>
    <row r="130" spans="1:10" ht="12">
      <c r="A130" s="102"/>
      <c r="B130" s="8" t="s">
        <v>19</v>
      </c>
      <c r="C130" s="9"/>
      <c r="D130" s="9"/>
      <c r="E130" s="9"/>
      <c r="F130" s="9"/>
      <c r="G130" s="10"/>
      <c r="H130" s="10"/>
      <c r="I130" s="11">
        <f>SUM(E130*10,F130*7,G130*5,H130*15)</f>
        <v>0</v>
      </c>
      <c r="J130" s="12">
        <f>SUM(I129:I130)</f>
        <v>0</v>
      </c>
    </row>
    <row r="131" spans="1:10" ht="12">
      <c r="A131" s="102"/>
      <c r="B131" s="18" t="s">
        <v>20</v>
      </c>
      <c r="C131" s="19">
        <f aca="true" t="shared" si="15" ref="C131:I131">SUM(C123:C130)</f>
        <v>1585</v>
      </c>
      <c r="D131" s="19">
        <f t="shared" si="15"/>
        <v>125</v>
      </c>
      <c r="E131" s="19">
        <f t="shared" si="15"/>
        <v>0</v>
      </c>
      <c r="F131" s="19">
        <f t="shared" si="15"/>
        <v>0</v>
      </c>
      <c r="G131" s="19">
        <f t="shared" si="15"/>
        <v>0</v>
      </c>
      <c r="H131" s="19">
        <f t="shared" si="15"/>
        <v>0</v>
      </c>
      <c r="I131" s="19">
        <f t="shared" si="15"/>
        <v>9510</v>
      </c>
      <c r="J131" s="20">
        <f>SUM(J130,J127)</f>
        <v>9510</v>
      </c>
    </row>
    <row r="132" spans="1:10" ht="12">
      <c r="A132" s="102">
        <v>41835</v>
      </c>
      <c r="B132" s="8" t="s">
        <v>14</v>
      </c>
      <c r="C132" s="9">
        <v>121</v>
      </c>
      <c r="D132" s="9">
        <v>15</v>
      </c>
      <c r="E132" s="9"/>
      <c r="F132" s="9"/>
      <c r="G132" s="10"/>
      <c r="H132" s="10"/>
      <c r="I132" s="11">
        <f>SUM(C132*6,D132*0,H132*15)</f>
        <v>726</v>
      </c>
      <c r="J132" s="12"/>
    </row>
    <row r="133" spans="1:10" ht="12">
      <c r="A133" s="102"/>
      <c r="B133" s="8" t="s">
        <v>15</v>
      </c>
      <c r="C133" s="9">
        <v>418</v>
      </c>
      <c r="D133" s="9">
        <v>36</v>
      </c>
      <c r="E133" s="9"/>
      <c r="F133" s="9"/>
      <c r="G133" s="10"/>
      <c r="H133" s="10"/>
      <c r="I133" s="11">
        <f>SUM(C133*6,D133*0,H133*15)</f>
        <v>2508</v>
      </c>
      <c r="J133" s="12"/>
    </row>
    <row r="134" spans="1:10" ht="12">
      <c r="A134" s="102"/>
      <c r="B134" s="8" t="s">
        <v>16</v>
      </c>
      <c r="C134" s="9">
        <v>350</v>
      </c>
      <c r="D134" s="9">
        <v>56</v>
      </c>
      <c r="E134" s="9"/>
      <c r="F134" s="9"/>
      <c r="G134" s="10"/>
      <c r="H134" s="10"/>
      <c r="I134" s="11">
        <f>SUM(C134*6,D134*0,H134*15)</f>
        <v>2100</v>
      </c>
      <c r="J134" s="12"/>
    </row>
    <row r="135" spans="1:10" ht="12">
      <c r="A135" s="102"/>
      <c r="B135" s="8">
        <v>920</v>
      </c>
      <c r="C135" s="9">
        <v>711</v>
      </c>
      <c r="D135" s="9">
        <v>27</v>
      </c>
      <c r="E135" s="9"/>
      <c r="F135" s="9"/>
      <c r="G135" s="10"/>
      <c r="H135" s="10"/>
      <c r="I135" s="11">
        <f>SUM(C135*6,D135*0,H135*15)</f>
        <v>4266</v>
      </c>
      <c r="J135" s="12"/>
    </row>
    <row r="136" spans="1:10" ht="12">
      <c r="A136" s="102"/>
      <c r="B136" s="8" t="s">
        <v>17</v>
      </c>
      <c r="C136" s="9">
        <v>165</v>
      </c>
      <c r="D136" s="9">
        <v>55</v>
      </c>
      <c r="E136" s="9"/>
      <c r="F136" s="9"/>
      <c r="G136" s="10"/>
      <c r="H136" s="10"/>
      <c r="I136" s="11">
        <f>SUM(C136*6,D136*0,H136*15)</f>
        <v>990</v>
      </c>
      <c r="J136" s="12">
        <f>SUM(I132:I136)</f>
        <v>10590</v>
      </c>
    </row>
    <row r="137" spans="1:10" ht="12">
      <c r="A137" s="102"/>
      <c r="B137" s="13"/>
      <c r="C137" s="14"/>
      <c r="D137" s="14"/>
      <c r="E137" s="14"/>
      <c r="F137" s="14"/>
      <c r="G137" s="15"/>
      <c r="H137" s="15"/>
      <c r="I137" s="16"/>
      <c r="J137" s="17"/>
    </row>
    <row r="138" spans="1:10" ht="12">
      <c r="A138" s="102"/>
      <c r="B138" s="8" t="s">
        <v>18</v>
      </c>
      <c r="C138" s="9"/>
      <c r="D138" s="9"/>
      <c r="E138" s="9"/>
      <c r="F138" s="9"/>
      <c r="G138" s="10"/>
      <c r="H138" s="10"/>
      <c r="I138" s="11">
        <f>SUM(E138*10,F138*7,G138*5,H138*15)</f>
        <v>0</v>
      </c>
      <c r="J138" s="12"/>
    </row>
    <row r="139" spans="1:10" ht="12">
      <c r="A139" s="102"/>
      <c r="B139" s="8" t="s">
        <v>19</v>
      </c>
      <c r="C139" s="9"/>
      <c r="D139" s="9"/>
      <c r="E139" s="9"/>
      <c r="F139" s="9"/>
      <c r="G139" s="10"/>
      <c r="H139" s="10"/>
      <c r="I139" s="11">
        <f>SUM(E139*10,F139*7,G139*5,H139*15)</f>
        <v>0</v>
      </c>
      <c r="J139" s="12">
        <f>SUM(I138:I139)</f>
        <v>0</v>
      </c>
    </row>
    <row r="140" spans="1:10" ht="12">
      <c r="A140" s="102"/>
      <c r="B140" s="18" t="s">
        <v>20</v>
      </c>
      <c r="C140" s="19">
        <f aca="true" t="shared" si="16" ref="C140:I140">SUM(C132:C139)</f>
        <v>1765</v>
      </c>
      <c r="D140" s="19">
        <f t="shared" si="16"/>
        <v>189</v>
      </c>
      <c r="E140" s="19">
        <f t="shared" si="16"/>
        <v>0</v>
      </c>
      <c r="F140" s="19">
        <f t="shared" si="16"/>
        <v>0</v>
      </c>
      <c r="G140" s="19">
        <f t="shared" si="16"/>
        <v>0</v>
      </c>
      <c r="H140" s="19">
        <f t="shared" si="16"/>
        <v>0</v>
      </c>
      <c r="I140" s="19">
        <f t="shared" si="16"/>
        <v>10590</v>
      </c>
      <c r="J140" s="20">
        <f>SUM(J139,J136)</f>
        <v>10590</v>
      </c>
    </row>
    <row r="141" spans="1:10" ht="12">
      <c r="A141" s="102">
        <v>41836</v>
      </c>
      <c r="B141" s="8" t="s">
        <v>14</v>
      </c>
      <c r="C141" s="9">
        <v>309</v>
      </c>
      <c r="D141" s="9">
        <v>75</v>
      </c>
      <c r="E141" s="9"/>
      <c r="F141" s="9"/>
      <c r="G141" s="10"/>
      <c r="H141" s="10"/>
      <c r="I141" s="11">
        <f>SUM(C141*6,D141*0,H141*15)</f>
        <v>1854</v>
      </c>
      <c r="J141" s="12"/>
    </row>
    <row r="142" spans="1:10" ht="12">
      <c r="A142" s="102"/>
      <c r="B142" s="8" t="s">
        <v>15</v>
      </c>
      <c r="C142" s="9">
        <v>477</v>
      </c>
      <c r="D142" s="9">
        <v>40</v>
      </c>
      <c r="E142" s="9"/>
      <c r="F142" s="9"/>
      <c r="G142" s="10"/>
      <c r="H142" s="10"/>
      <c r="I142" s="11">
        <f>SUM(C142*6,D142*0,H142*15)</f>
        <v>2862</v>
      </c>
      <c r="J142" s="12"/>
    </row>
    <row r="143" spans="1:10" ht="12">
      <c r="A143" s="102"/>
      <c r="B143" s="8" t="s">
        <v>16</v>
      </c>
      <c r="C143" s="9">
        <v>65</v>
      </c>
      <c r="D143" s="9">
        <v>24</v>
      </c>
      <c r="E143" s="9"/>
      <c r="F143" s="9"/>
      <c r="G143" s="10"/>
      <c r="H143" s="10"/>
      <c r="I143" s="11">
        <f>SUM(C143*6,D143*0,H143*15)</f>
        <v>390</v>
      </c>
      <c r="J143" s="12"/>
    </row>
    <row r="144" spans="1:10" ht="12">
      <c r="A144" s="102"/>
      <c r="B144" s="8">
        <v>920</v>
      </c>
      <c r="C144" s="9">
        <v>690</v>
      </c>
      <c r="D144" s="9">
        <v>26</v>
      </c>
      <c r="E144" s="9"/>
      <c r="F144" s="9"/>
      <c r="G144" s="10"/>
      <c r="H144" s="10"/>
      <c r="I144" s="11">
        <f>SUM(C144*6,D144*0,H144*15)</f>
        <v>4140</v>
      </c>
      <c r="J144" s="12"/>
    </row>
    <row r="145" spans="1:10" ht="12">
      <c r="A145" s="102"/>
      <c r="B145" s="8" t="s">
        <v>17</v>
      </c>
      <c r="C145" s="9">
        <v>136</v>
      </c>
      <c r="D145" s="9">
        <v>64</v>
      </c>
      <c r="E145" s="9"/>
      <c r="F145" s="9"/>
      <c r="G145" s="10"/>
      <c r="H145" s="10"/>
      <c r="I145" s="11">
        <f>SUM(C145*6,D145*0,H145*15)</f>
        <v>816</v>
      </c>
      <c r="J145" s="12">
        <f>SUM(I141:I145)</f>
        <v>10062</v>
      </c>
    </row>
    <row r="146" spans="1:10" ht="12">
      <c r="A146" s="102"/>
      <c r="B146" s="13"/>
      <c r="C146" s="14"/>
      <c r="D146" s="14"/>
      <c r="E146" s="14"/>
      <c r="F146" s="14"/>
      <c r="G146" s="15"/>
      <c r="H146" s="15"/>
      <c r="I146" s="16"/>
      <c r="J146" s="17"/>
    </row>
    <row r="147" spans="1:10" ht="12">
      <c r="A147" s="102"/>
      <c r="B147" s="8" t="s">
        <v>18</v>
      </c>
      <c r="C147" s="9"/>
      <c r="D147" s="9"/>
      <c r="E147" s="9"/>
      <c r="F147" s="9"/>
      <c r="G147" s="10"/>
      <c r="H147" s="10"/>
      <c r="I147" s="11">
        <f>SUM(E147*10,F147*7,G147*5,H147*15)</f>
        <v>0</v>
      </c>
      <c r="J147" s="12"/>
    </row>
    <row r="148" spans="1:10" ht="12">
      <c r="A148" s="102"/>
      <c r="B148" s="8" t="s">
        <v>19</v>
      </c>
      <c r="C148" s="9"/>
      <c r="D148" s="9"/>
      <c r="E148" s="9"/>
      <c r="F148" s="9"/>
      <c r="G148" s="10"/>
      <c r="H148" s="10"/>
      <c r="I148" s="11">
        <f>SUM(E148*10,F148*7,G148*5,H148*15)</f>
        <v>0</v>
      </c>
      <c r="J148" s="12">
        <f>SUM(I147:I148)</f>
        <v>0</v>
      </c>
    </row>
    <row r="149" spans="1:10" ht="12">
      <c r="A149" s="102"/>
      <c r="B149" s="18" t="s">
        <v>20</v>
      </c>
      <c r="C149" s="19">
        <f aca="true" t="shared" si="17" ref="C149:I149">SUM(C141:C148)</f>
        <v>1677</v>
      </c>
      <c r="D149" s="19">
        <f t="shared" si="17"/>
        <v>229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10062</v>
      </c>
      <c r="J149" s="20">
        <f>SUM(J148,J145)</f>
        <v>10062</v>
      </c>
    </row>
    <row r="150" spans="1:10" ht="12">
      <c r="A150" s="103">
        <v>41837</v>
      </c>
      <c r="B150" s="103">
        <v>920</v>
      </c>
      <c r="C150" s="21">
        <f>SUM(C149,C140,C131,C122,C113,C104,C95)</f>
        <v>11363</v>
      </c>
      <c r="D150" s="21">
        <f>SUM(D149,D140,D131,D122,D113,D104,D95)</f>
        <v>1139</v>
      </c>
      <c r="E150" s="21">
        <f>SUM(E149,E139,E130)</f>
        <v>0</v>
      </c>
      <c r="F150" s="21">
        <f>SUM(F149,F139,F130)</f>
        <v>0</v>
      </c>
      <c r="G150" s="21">
        <f>SUM(G149,G139,G130)</f>
        <v>0</v>
      </c>
      <c r="H150" s="21">
        <f>SUM(H149,H139,H130)</f>
        <v>0</v>
      </c>
      <c r="I150" s="22">
        <f>SUM(C150*6,D150*0,E150*10,F150*7,G150*5,H150*15)</f>
        <v>68178</v>
      </c>
      <c r="J150" s="22">
        <f>SUM(J149,J139,J130)</f>
        <v>10062</v>
      </c>
    </row>
    <row r="151" spans="1:10" ht="12">
      <c r="A151" s="102">
        <v>41837</v>
      </c>
      <c r="B151" s="8" t="s">
        <v>14</v>
      </c>
      <c r="C151" s="9">
        <v>117</v>
      </c>
      <c r="D151" s="9">
        <v>11</v>
      </c>
      <c r="E151" s="9"/>
      <c r="F151" s="9"/>
      <c r="G151" s="10"/>
      <c r="H151" s="10"/>
      <c r="I151" s="11">
        <f>SUM(C151*6,D151*0,H151*15)</f>
        <v>702</v>
      </c>
      <c r="J151" s="12"/>
    </row>
    <row r="152" spans="1:10" ht="12">
      <c r="A152" s="102"/>
      <c r="B152" s="8" t="s">
        <v>15</v>
      </c>
      <c r="C152" s="9">
        <v>164</v>
      </c>
      <c r="D152" s="9">
        <v>34</v>
      </c>
      <c r="E152" s="9"/>
      <c r="F152" s="9"/>
      <c r="G152" s="10"/>
      <c r="H152" s="10"/>
      <c r="I152" s="11">
        <f>SUM(C152*6,D152*0,H152*15)</f>
        <v>984</v>
      </c>
      <c r="J152" s="12"/>
    </row>
    <row r="153" spans="1:10" ht="12">
      <c r="A153" s="102"/>
      <c r="B153" s="8" t="s">
        <v>16</v>
      </c>
      <c r="C153" s="9">
        <v>474</v>
      </c>
      <c r="D153" s="9">
        <v>36</v>
      </c>
      <c r="E153" s="9"/>
      <c r="F153" s="9"/>
      <c r="G153" s="10"/>
      <c r="H153" s="10"/>
      <c r="I153" s="11">
        <f>SUM(C153*6,D153*0,H153*15)</f>
        <v>2844</v>
      </c>
      <c r="J153" s="12"/>
    </row>
    <row r="154" spans="1:10" ht="12">
      <c r="A154" s="102"/>
      <c r="B154" s="8">
        <v>920</v>
      </c>
      <c r="C154" s="9">
        <v>539</v>
      </c>
      <c r="D154" s="9">
        <v>31</v>
      </c>
      <c r="E154" s="9"/>
      <c r="F154" s="9"/>
      <c r="G154" s="10"/>
      <c r="H154" s="10"/>
      <c r="I154" s="11">
        <f>SUM(C154*6,D154*0,H154*15)</f>
        <v>3234</v>
      </c>
      <c r="J154" s="12"/>
    </row>
    <row r="155" spans="1:10" ht="12">
      <c r="A155" s="102"/>
      <c r="B155" s="8" t="s">
        <v>17</v>
      </c>
      <c r="C155" s="9">
        <v>189</v>
      </c>
      <c r="D155" s="9">
        <v>40</v>
      </c>
      <c r="E155" s="9"/>
      <c r="F155" s="9"/>
      <c r="G155" s="10"/>
      <c r="H155" s="10"/>
      <c r="I155" s="11">
        <f>SUM(C155*6,D155*0,H155*15)</f>
        <v>1134</v>
      </c>
      <c r="J155" s="12">
        <f>SUM(I151:I155)</f>
        <v>8898</v>
      </c>
    </row>
    <row r="156" spans="1:10" ht="12">
      <c r="A156" s="102"/>
      <c r="B156" s="13"/>
      <c r="C156" s="14"/>
      <c r="D156" s="14"/>
      <c r="E156" s="14"/>
      <c r="F156" s="14"/>
      <c r="G156" s="15"/>
      <c r="H156" s="15"/>
      <c r="I156" s="16"/>
      <c r="J156" s="17"/>
    </row>
    <row r="157" spans="1:10" ht="12">
      <c r="A157" s="102"/>
      <c r="B157" s="8" t="s">
        <v>18</v>
      </c>
      <c r="C157" s="9"/>
      <c r="D157" s="9"/>
      <c r="E157" s="9"/>
      <c r="F157" s="9"/>
      <c r="G157" s="10"/>
      <c r="H157" s="10"/>
      <c r="I157" s="11">
        <f>SUM(E157*10,F157*7,G157*5,H157*15)</f>
        <v>0</v>
      </c>
      <c r="J157" s="12"/>
    </row>
    <row r="158" spans="1:10" ht="12">
      <c r="A158" s="102"/>
      <c r="B158" s="8" t="s">
        <v>19</v>
      </c>
      <c r="C158" s="9"/>
      <c r="D158" s="9"/>
      <c r="E158" s="9"/>
      <c r="F158" s="9"/>
      <c r="G158" s="10"/>
      <c r="H158" s="10"/>
      <c r="I158" s="11">
        <f>SUM(E158*10,F158*7,G158*5,H158*15)</f>
        <v>0</v>
      </c>
      <c r="J158" s="12">
        <f>SUM(I157:I158)</f>
        <v>0</v>
      </c>
    </row>
    <row r="159" spans="1:10" ht="12">
      <c r="A159" s="102"/>
      <c r="B159" s="18" t="s">
        <v>20</v>
      </c>
      <c r="C159" s="19">
        <f aca="true" t="shared" si="18" ref="C159:I159">SUM(C151:C158)</f>
        <v>1483</v>
      </c>
      <c r="D159" s="19">
        <f t="shared" si="18"/>
        <v>152</v>
      </c>
      <c r="E159" s="19">
        <f t="shared" si="18"/>
        <v>0</v>
      </c>
      <c r="F159" s="19">
        <f t="shared" si="18"/>
        <v>0</v>
      </c>
      <c r="G159" s="19">
        <f t="shared" si="18"/>
        <v>0</v>
      </c>
      <c r="H159" s="19">
        <f t="shared" si="18"/>
        <v>0</v>
      </c>
      <c r="I159" s="19">
        <f t="shared" si="18"/>
        <v>8898</v>
      </c>
      <c r="J159" s="20">
        <f>SUM(J158,J155)</f>
        <v>8898</v>
      </c>
    </row>
    <row r="160" spans="1:10" ht="12">
      <c r="A160" s="102">
        <v>41838</v>
      </c>
      <c r="B160" s="8" t="s">
        <v>14</v>
      </c>
      <c r="C160" s="9">
        <v>427</v>
      </c>
      <c r="D160" s="9">
        <v>39</v>
      </c>
      <c r="E160" s="9"/>
      <c r="F160" s="9"/>
      <c r="G160" s="10"/>
      <c r="H160" s="10"/>
      <c r="I160" s="11">
        <f>SUM(C160*6,D160*0,H160*15)</f>
        <v>2562</v>
      </c>
      <c r="J160" s="12"/>
    </row>
    <row r="161" spans="1:10" ht="12">
      <c r="A161" s="102"/>
      <c r="B161" s="8" t="s">
        <v>15</v>
      </c>
      <c r="C161" s="9">
        <v>460</v>
      </c>
      <c r="D161" s="9">
        <v>33</v>
      </c>
      <c r="E161" s="9"/>
      <c r="F161" s="9"/>
      <c r="G161" s="10"/>
      <c r="H161" s="10"/>
      <c r="I161" s="11">
        <f>SUM(C161*6,D161*0,H161*15)</f>
        <v>2760</v>
      </c>
      <c r="J161" s="12"/>
    </row>
    <row r="162" spans="1:10" ht="12">
      <c r="A162" s="102"/>
      <c r="B162" s="8" t="s">
        <v>16</v>
      </c>
      <c r="C162" s="9">
        <v>83</v>
      </c>
      <c r="D162" s="9">
        <v>20</v>
      </c>
      <c r="E162" s="9"/>
      <c r="F162" s="9"/>
      <c r="G162" s="10"/>
      <c r="H162" s="10"/>
      <c r="I162" s="11">
        <f>SUM(C162*6,D162*0,H162*15)</f>
        <v>498</v>
      </c>
      <c r="J162" s="12"/>
    </row>
    <row r="163" spans="1:10" ht="12">
      <c r="A163" s="102"/>
      <c r="B163" s="8">
        <v>920</v>
      </c>
      <c r="C163" s="9">
        <v>597</v>
      </c>
      <c r="D163" s="9">
        <v>38</v>
      </c>
      <c r="E163" s="9"/>
      <c r="F163" s="9"/>
      <c r="G163" s="10"/>
      <c r="H163" s="10"/>
      <c r="I163" s="11">
        <f>SUM(C163*6,D163*0,H163*15)</f>
        <v>3582</v>
      </c>
      <c r="J163" s="12"/>
    </row>
    <row r="164" spans="1:10" ht="12">
      <c r="A164" s="102"/>
      <c r="B164" s="8" t="s">
        <v>17</v>
      </c>
      <c r="C164" s="9">
        <v>200</v>
      </c>
      <c r="D164" s="9">
        <v>58</v>
      </c>
      <c r="E164" s="9"/>
      <c r="F164" s="9"/>
      <c r="G164" s="10"/>
      <c r="H164" s="10"/>
      <c r="I164" s="11">
        <f>SUM(C164*6,D164*0,H164*15)</f>
        <v>1200</v>
      </c>
      <c r="J164" s="12">
        <f>SUM(I160:I164)</f>
        <v>10602</v>
      </c>
    </row>
    <row r="165" spans="1:10" ht="12">
      <c r="A165" s="102"/>
      <c r="B165" s="13"/>
      <c r="C165" s="14"/>
      <c r="D165" s="14"/>
      <c r="E165" s="14"/>
      <c r="F165" s="14"/>
      <c r="G165" s="15"/>
      <c r="H165" s="15"/>
      <c r="I165" s="16"/>
      <c r="J165" s="17"/>
    </row>
    <row r="166" spans="1:10" ht="12">
      <c r="A166" s="102"/>
      <c r="B166" s="8" t="s">
        <v>18</v>
      </c>
      <c r="C166" s="9"/>
      <c r="D166" s="9"/>
      <c r="E166" s="9"/>
      <c r="F166" s="9"/>
      <c r="G166" s="10"/>
      <c r="H166" s="10"/>
      <c r="I166" s="11">
        <f>SUM(E166*10,F166*7,G166*5,H166*15)</f>
        <v>0</v>
      </c>
      <c r="J166" s="12"/>
    </row>
    <row r="167" spans="1:10" ht="12">
      <c r="A167" s="102"/>
      <c r="B167" s="8" t="s">
        <v>19</v>
      </c>
      <c r="C167" s="9"/>
      <c r="D167" s="9"/>
      <c r="E167" s="9"/>
      <c r="F167" s="9"/>
      <c r="G167" s="10"/>
      <c r="H167" s="10"/>
      <c r="I167" s="11">
        <f>SUM(E167*10,F167*7,G167*5,H167*15)</f>
        <v>0</v>
      </c>
      <c r="J167" s="12">
        <f>SUM(I166:I167)</f>
        <v>0</v>
      </c>
    </row>
    <row r="168" spans="1:10" ht="12">
      <c r="A168" s="102"/>
      <c r="B168" s="18" t="s">
        <v>20</v>
      </c>
      <c r="C168" s="19">
        <f aca="true" t="shared" si="19" ref="C168:I168">SUM(C160:C167)</f>
        <v>1767</v>
      </c>
      <c r="D168" s="19">
        <f t="shared" si="19"/>
        <v>188</v>
      </c>
      <c r="E168" s="19">
        <f t="shared" si="19"/>
        <v>0</v>
      </c>
      <c r="F168" s="19">
        <f t="shared" si="19"/>
        <v>0</v>
      </c>
      <c r="G168" s="19">
        <f t="shared" si="19"/>
        <v>0</v>
      </c>
      <c r="H168" s="19">
        <f t="shared" si="19"/>
        <v>0</v>
      </c>
      <c r="I168" s="19">
        <f t="shared" si="19"/>
        <v>10602</v>
      </c>
      <c r="J168" s="20">
        <f>SUM(J167,J164)</f>
        <v>10602</v>
      </c>
    </row>
    <row r="169" spans="1:10" ht="12">
      <c r="A169" s="102">
        <v>41839</v>
      </c>
      <c r="B169" s="8" t="s">
        <v>14</v>
      </c>
      <c r="C169" s="9"/>
      <c r="D169" s="9"/>
      <c r="E169" s="9"/>
      <c r="F169" s="9"/>
      <c r="G169" s="10"/>
      <c r="H169" s="10"/>
      <c r="I169" s="11">
        <f>SUM(C169*6,D169*0,H169*15)</f>
        <v>0</v>
      </c>
      <c r="J169" s="12"/>
    </row>
    <row r="170" spans="1:10" ht="12">
      <c r="A170" s="102"/>
      <c r="B170" s="8" t="s">
        <v>15</v>
      </c>
      <c r="C170" s="9">
        <v>827</v>
      </c>
      <c r="D170" s="9">
        <v>42</v>
      </c>
      <c r="E170" s="9"/>
      <c r="F170" s="9"/>
      <c r="G170" s="10"/>
      <c r="H170" s="10"/>
      <c r="I170" s="11">
        <f>SUM(C170*6,D170*0,H170*15)</f>
        <v>4962</v>
      </c>
      <c r="J170" s="12"/>
    </row>
    <row r="171" spans="1:10" ht="12">
      <c r="A171" s="102"/>
      <c r="B171" s="8" t="s">
        <v>16</v>
      </c>
      <c r="C171" s="9">
        <v>688</v>
      </c>
      <c r="D171" s="9">
        <v>62</v>
      </c>
      <c r="E171" s="9"/>
      <c r="F171" s="9"/>
      <c r="G171" s="10"/>
      <c r="H171" s="10"/>
      <c r="I171" s="11">
        <f>SUM(C171*6,D171*0,H171*15)</f>
        <v>4128</v>
      </c>
      <c r="J171" s="12"/>
    </row>
    <row r="172" spans="1:10" ht="12">
      <c r="A172" s="102"/>
      <c r="B172" s="8">
        <v>920</v>
      </c>
      <c r="C172" s="9">
        <v>1068</v>
      </c>
      <c r="D172" s="9">
        <v>37</v>
      </c>
      <c r="E172" s="9"/>
      <c r="F172" s="9"/>
      <c r="G172" s="10"/>
      <c r="H172" s="10"/>
      <c r="I172" s="11">
        <f>SUM(C172*6,D172*0,H172*15)</f>
        <v>6408</v>
      </c>
      <c r="J172" s="12"/>
    </row>
    <row r="173" spans="1:10" ht="12">
      <c r="A173" s="102"/>
      <c r="B173" s="8" t="s">
        <v>17</v>
      </c>
      <c r="C173" s="9">
        <v>349</v>
      </c>
      <c r="D173" s="9">
        <v>23</v>
      </c>
      <c r="E173" s="9"/>
      <c r="F173" s="9"/>
      <c r="G173" s="10"/>
      <c r="H173" s="10"/>
      <c r="I173" s="11">
        <f>SUM(C173*6,D173*0,H173*15)</f>
        <v>2094</v>
      </c>
      <c r="J173" s="12">
        <f>SUM(I169:I173)</f>
        <v>17592</v>
      </c>
    </row>
    <row r="174" spans="1:10" ht="12">
      <c r="A174" s="102"/>
      <c r="B174" s="13"/>
      <c r="C174" s="14"/>
      <c r="D174" s="14"/>
      <c r="E174" s="14"/>
      <c r="F174" s="14"/>
      <c r="G174" s="15"/>
      <c r="H174" s="15"/>
      <c r="I174" s="16"/>
      <c r="J174" s="17"/>
    </row>
    <row r="175" spans="1:10" ht="12">
      <c r="A175" s="102"/>
      <c r="B175" s="8" t="s">
        <v>18</v>
      </c>
      <c r="C175" s="9"/>
      <c r="D175" s="9"/>
      <c r="E175" s="9"/>
      <c r="F175" s="9"/>
      <c r="G175" s="10"/>
      <c r="H175" s="10"/>
      <c r="I175" s="11">
        <f>SUM(E175*10,F175*7,G175*5,H175*15)</f>
        <v>0</v>
      </c>
      <c r="J175" s="12"/>
    </row>
    <row r="176" spans="1:10" ht="12">
      <c r="A176" s="102"/>
      <c r="B176" s="8" t="s">
        <v>19</v>
      </c>
      <c r="C176" s="9"/>
      <c r="D176" s="9"/>
      <c r="E176" s="9"/>
      <c r="F176" s="9"/>
      <c r="G176" s="10"/>
      <c r="H176" s="10"/>
      <c r="I176" s="11">
        <f>SUM(E176*10,F176*7,G176*5,H176*15)</f>
        <v>0</v>
      </c>
      <c r="J176" s="12">
        <f>SUM(I175:I176)</f>
        <v>0</v>
      </c>
    </row>
    <row r="177" spans="1:10" ht="12">
      <c r="A177" s="102"/>
      <c r="B177" s="18" t="s">
        <v>20</v>
      </c>
      <c r="C177" s="19">
        <f aca="true" t="shared" si="20" ref="C177:I177">SUM(C169:C176)</f>
        <v>2932</v>
      </c>
      <c r="D177" s="19">
        <f t="shared" si="20"/>
        <v>164</v>
      </c>
      <c r="E177" s="19">
        <f t="shared" si="20"/>
        <v>0</v>
      </c>
      <c r="F177" s="19">
        <f t="shared" si="20"/>
        <v>0</v>
      </c>
      <c r="G177" s="19">
        <f t="shared" si="20"/>
        <v>0</v>
      </c>
      <c r="H177" s="19">
        <f t="shared" si="20"/>
        <v>0</v>
      </c>
      <c r="I177" s="19">
        <f t="shared" si="20"/>
        <v>17592</v>
      </c>
      <c r="J177" s="20">
        <f>SUM(J176,J173)</f>
        <v>17592</v>
      </c>
    </row>
    <row r="178" spans="1:10" ht="12">
      <c r="A178" s="102">
        <v>41840</v>
      </c>
      <c r="B178" s="8" t="s">
        <v>14</v>
      </c>
      <c r="C178" s="9">
        <v>890</v>
      </c>
      <c r="D178" s="9">
        <v>132</v>
      </c>
      <c r="E178" s="9"/>
      <c r="F178" s="9"/>
      <c r="G178" s="10"/>
      <c r="H178" s="10"/>
      <c r="I178" s="11">
        <f>SUM(C178*6,D178*0,H178*15)</f>
        <v>5340</v>
      </c>
      <c r="J178" s="12"/>
    </row>
    <row r="179" spans="1:10" ht="12">
      <c r="A179" s="102"/>
      <c r="B179" s="8" t="s">
        <v>15</v>
      </c>
      <c r="C179" s="9">
        <v>1187</v>
      </c>
      <c r="D179" s="9">
        <v>85</v>
      </c>
      <c r="E179" s="9"/>
      <c r="F179" s="9"/>
      <c r="G179" s="10"/>
      <c r="H179" s="10"/>
      <c r="I179" s="11">
        <f>SUM(C179*6,D179*0,H179*15)</f>
        <v>7122</v>
      </c>
      <c r="J179" s="12"/>
    </row>
    <row r="180" spans="1:10" ht="12">
      <c r="A180" s="102"/>
      <c r="B180" s="8" t="s">
        <v>16</v>
      </c>
      <c r="C180" s="9">
        <v>274</v>
      </c>
      <c r="D180" s="9">
        <v>46</v>
      </c>
      <c r="E180" s="9"/>
      <c r="F180" s="9"/>
      <c r="G180" s="10"/>
      <c r="H180" s="10"/>
      <c r="I180" s="11">
        <f>SUM(C180*6,D180*0,H180*15)</f>
        <v>1644</v>
      </c>
      <c r="J180" s="12"/>
    </row>
    <row r="181" spans="1:10" ht="12">
      <c r="A181" s="102"/>
      <c r="B181" s="8">
        <v>920</v>
      </c>
      <c r="C181" s="9">
        <v>1205</v>
      </c>
      <c r="D181" s="9">
        <v>66</v>
      </c>
      <c r="E181" s="9"/>
      <c r="F181" s="9"/>
      <c r="G181" s="10"/>
      <c r="H181" s="10"/>
      <c r="I181" s="11">
        <f>SUM(C181*6,D181*0,H181*15)</f>
        <v>7230</v>
      </c>
      <c r="J181" s="12"/>
    </row>
    <row r="182" spans="1:10" ht="12">
      <c r="A182" s="102"/>
      <c r="B182" s="8" t="s">
        <v>17</v>
      </c>
      <c r="C182" s="9">
        <v>407</v>
      </c>
      <c r="D182" s="9">
        <v>102</v>
      </c>
      <c r="E182" s="9"/>
      <c r="F182" s="9"/>
      <c r="G182" s="10"/>
      <c r="H182" s="10"/>
      <c r="I182" s="11">
        <f>SUM(C182*6,D182*0,H182*15)</f>
        <v>2442</v>
      </c>
      <c r="J182" s="12">
        <f>SUM(I178:I182)</f>
        <v>23778</v>
      </c>
    </row>
    <row r="183" spans="1:10" ht="12">
      <c r="A183" s="102"/>
      <c r="B183" s="13"/>
      <c r="C183" s="14"/>
      <c r="D183" s="14"/>
      <c r="E183" s="14"/>
      <c r="F183" s="14"/>
      <c r="G183" s="15"/>
      <c r="H183" s="15"/>
      <c r="I183" s="16"/>
      <c r="J183" s="17"/>
    </row>
    <row r="184" spans="1:10" ht="12">
      <c r="A184" s="102"/>
      <c r="B184" s="8" t="s">
        <v>18</v>
      </c>
      <c r="C184" s="9"/>
      <c r="D184" s="9"/>
      <c r="E184" s="9"/>
      <c r="F184" s="9"/>
      <c r="G184" s="10"/>
      <c r="H184" s="10"/>
      <c r="I184" s="11">
        <f>SUM(E184*10,F184*7,G184*5,H184*15)</f>
        <v>0</v>
      </c>
      <c r="J184" s="12"/>
    </row>
    <row r="185" spans="1:10" ht="12">
      <c r="A185" s="102"/>
      <c r="B185" s="8" t="s">
        <v>19</v>
      </c>
      <c r="C185" s="9"/>
      <c r="D185" s="9"/>
      <c r="E185" s="9"/>
      <c r="F185" s="9"/>
      <c r="G185" s="10"/>
      <c r="H185" s="10"/>
      <c r="I185" s="11">
        <f>SUM(E185*10,F185*7,G185*5,H185*15)</f>
        <v>0</v>
      </c>
      <c r="J185" s="12">
        <f>SUM(I184:I185)</f>
        <v>0</v>
      </c>
    </row>
    <row r="186" spans="1:10" ht="12">
      <c r="A186" s="102"/>
      <c r="B186" s="18" t="s">
        <v>20</v>
      </c>
      <c r="C186" s="19">
        <f aca="true" t="shared" si="21" ref="C186:I186">SUM(C178:C185)</f>
        <v>3963</v>
      </c>
      <c r="D186" s="19">
        <f t="shared" si="21"/>
        <v>431</v>
      </c>
      <c r="E186" s="19">
        <f t="shared" si="21"/>
        <v>0</v>
      </c>
      <c r="F186" s="19">
        <f t="shared" si="21"/>
        <v>0</v>
      </c>
      <c r="G186" s="19">
        <f t="shared" si="21"/>
        <v>0</v>
      </c>
      <c r="H186" s="19">
        <f t="shared" si="21"/>
        <v>0</v>
      </c>
      <c r="I186" s="19">
        <f t="shared" si="21"/>
        <v>23778</v>
      </c>
      <c r="J186" s="20">
        <f>SUM(J185,J182)</f>
        <v>23778</v>
      </c>
    </row>
    <row r="187" spans="1:10" ht="12">
      <c r="A187" s="102">
        <v>41841</v>
      </c>
      <c r="B187" s="8" t="s">
        <v>14</v>
      </c>
      <c r="C187" s="9">
        <v>148</v>
      </c>
      <c r="D187" s="9">
        <v>22</v>
      </c>
      <c r="E187" s="9"/>
      <c r="F187" s="9"/>
      <c r="G187" s="10"/>
      <c r="H187" s="10"/>
      <c r="I187" s="11">
        <f>SUM(C187*6,D187*0,H187*15)</f>
        <v>888</v>
      </c>
      <c r="J187" s="12"/>
    </row>
    <row r="188" spans="1:10" ht="12">
      <c r="A188" s="102"/>
      <c r="B188" s="8" t="s">
        <v>15</v>
      </c>
      <c r="C188" s="9">
        <v>347</v>
      </c>
      <c r="D188" s="9">
        <v>23</v>
      </c>
      <c r="E188" s="9"/>
      <c r="F188" s="9"/>
      <c r="G188" s="10"/>
      <c r="H188" s="10"/>
      <c r="I188" s="11">
        <f>SUM(C188*6,D188*0,H188*15)</f>
        <v>2082</v>
      </c>
      <c r="J188" s="12"/>
    </row>
    <row r="189" spans="1:10" ht="12">
      <c r="A189" s="102"/>
      <c r="B189" s="8" t="s">
        <v>16</v>
      </c>
      <c r="C189" s="9">
        <v>161</v>
      </c>
      <c r="D189" s="9">
        <v>93</v>
      </c>
      <c r="E189" s="9"/>
      <c r="F189" s="9"/>
      <c r="G189" s="10"/>
      <c r="H189" s="10"/>
      <c r="I189" s="11">
        <f>SUM(C189*6,D189*0,H189*15)</f>
        <v>966</v>
      </c>
      <c r="J189" s="12"/>
    </row>
    <row r="190" spans="1:10" ht="12">
      <c r="A190" s="102"/>
      <c r="B190" s="8">
        <v>920</v>
      </c>
      <c r="C190" s="9">
        <v>471</v>
      </c>
      <c r="D190" s="9">
        <v>202</v>
      </c>
      <c r="E190" s="9"/>
      <c r="F190" s="9"/>
      <c r="G190" s="10"/>
      <c r="H190" s="10"/>
      <c r="I190" s="11">
        <f>SUM(C190*6,D190*0,H190*15)</f>
        <v>2826</v>
      </c>
      <c r="J190" s="12"/>
    </row>
    <row r="191" spans="1:10" ht="12">
      <c r="A191" s="102"/>
      <c r="B191" s="8" t="s">
        <v>17</v>
      </c>
      <c r="C191" s="9">
        <v>159</v>
      </c>
      <c r="D191" s="9">
        <v>13</v>
      </c>
      <c r="E191" s="9"/>
      <c r="F191" s="9"/>
      <c r="G191" s="10"/>
      <c r="H191" s="10"/>
      <c r="I191" s="11">
        <f>SUM(C191*6,D191*0,H191*15)</f>
        <v>954</v>
      </c>
      <c r="J191" s="12">
        <f>SUM(I187:I191)</f>
        <v>7716</v>
      </c>
    </row>
    <row r="192" spans="1:10" ht="12">
      <c r="A192" s="102"/>
      <c r="B192" s="13"/>
      <c r="C192" s="14"/>
      <c r="D192" s="14"/>
      <c r="E192" s="14"/>
      <c r="F192" s="14"/>
      <c r="G192" s="15"/>
      <c r="H192" s="15"/>
      <c r="I192" s="16"/>
      <c r="J192" s="17"/>
    </row>
    <row r="193" spans="1:10" ht="12">
      <c r="A193" s="102"/>
      <c r="B193" s="8" t="s">
        <v>18</v>
      </c>
      <c r="C193" s="9"/>
      <c r="D193" s="9"/>
      <c r="E193" s="9"/>
      <c r="F193" s="9"/>
      <c r="G193" s="10"/>
      <c r="H193" s="10"/>
      <c r="I193" s="11">
        <f>SUM(E193*10,F193*7,G193*5,H193*15)</f>
        <v>0</v>
      </c>
      <c r="J193" s="12"/>
    </row>
    <row r="194" spans="1:10" ht="12">
      <c r="A194" s="102"/>
      <c r="B194" s="8" t="s">
        <v>19</v>
      </c>
      <c r="C194" s="9"/>
      <c r="D194" s="9"/>
      <c r="E194" s="9"/>
      <c r="F194" s="9"/>
      <c r="G194" s="10"/>
      <c r="H194" s="10"/>
      <c r="I194" s="11">
        <f>SUM(E194*10,F194*7,G194*5,H194*15)</f>
        <v>0</v>
      </c>
      <c r="J194" s="12">
        <f>SUM(I193:I194)</f>
        <v>0</v>
      </c>
    </row>
    <row r="195" spans="1:10" ht="12">
      <c r="A195" s="102"/>
      <c r="B195" s="18" t="s">
        <v>20</v>
      </c>
      <c r="C195" s="19">
        <f aca="true" t="shared" si="22" ref="C195:I195">SUM(C187:C194)</f>
        <v>1286</v>
      </c>
      <c r="D195" s="19">
        <f t="shared" si="22"/>
        <v>353</v>
      </c>
      <c r="E195" s="19">
        <f t="shared" si="22"/>
        <v>0</v>
      </c>
      <c r="F195" s="19">
        <f t="shared" si="22"/>
        <v>0</v>
      </c>
      <c r="G195" s="19">
        <f t="shared" si="22"/>
        <v>0</v>
      </c>
      <c r="H195" s="19">
        <f t="shared" si="22"/>
        <v>0</v>
      </c>
      <c r="I195" s="19">
        <f t="shared" si="22"/>
        <v>7716</v>
      </c>
      <c r="J195" s="20">
        <f>SUM(J194,J191)</f>
        <v>7716</v>
      </c>
    </row>
    <row r="196" spans="1:10" ht="12">
      <c r="A196" s="102">
        <v>41842</v>
      </c>
      <c r="B196" s="8" t="s">
        <v>14</v>
      </c>
      <c r="C196" s="9">
        <v>412</v>
      </c>
      <c r="D196" s="9">
        <v>31</v>
      </c>
      <c r="E196" s="9"/>
      <c r="F196" s="9"/>
      <c r="G196" s="10"/>
      <c r="H196" s="10"/>
      <c r="I196" s="11">
        <f>SUM(C196*6,D196*0,H196*15)</f>
        <v>2472</v>
      </c>
      <c r="J196" s="12"/>
    </row>
    <row r="197" spans="1:10" ht="12">
      <c r="A197" s="102"/>
      <c r="B197" s="8" t="s">
        <v>15</v>
      </c>
      <c r="C197" s="9">
        <v>429</v>
      </c>
      <c r="D197" s="9">
        <v>25</v>
      </c>
      <c r="E197" s="9"/>
      <c r="F197" s="9"/>
      <c r="G197" s="10"/>
      <c r="H197" s="10"/>
      <c r="I197" s="11">
        <f>SUM(C197*6,D197*0,H197*15)</f>
        <v>2574</v>
      </c>
      <c r="J197" s="12"/>
    </row>
    <row r="198" spans="1:10" ht="12">
      <c r="A198" s="102"/>
      <c r="B198" s="8" t="s">
        <v>16</v>
      </c>
      <c r="C198" s="9">
        <v>37</v>
      </c>
      <c r="D198" s="9">
        <v>68</v>
      </c>
      <c r="E198" s="9"/>
      <c r="F198" s="9"/>
      <c r="G198" s="10"/>
      <c r="H198" s="10"/>
      <c r="I198" s="11">
        <f>SUM(C198*6,D198*0,H198*15)</f>
        <v>222</v>
      </c>
      <c r="J198" s="12"/>
    </row>
    <row r="199" spans="1:10" ht="12">
      <c r="A199" s="102"/>
      <c r="B199" s="8">
        <v>920</v>
      </c>
      <c r="C199" s="9">
        <v>510</v>
      </c>
      <c r="D199" s="9">
        <v>33</v>
      </c>
      <c r="E199" s="9"/>
      <c r="F199" s="9"/>
      <c r="G199" s="10"/>
      <c r="H199" s="10"/>
      <c r="I199" s="11">
        <f>SUM(C199*6,D199*0,H199*15)</f>
        <v>3060</v>
      </c>
      <c r="J199" s="12"/>
    </row>
    <row r="200" spans="1:10" ht="12">
      <c r="A200" s="102"/>
      <c r="B200" s="8" t="s">
        <v>17</v>
      </c>
      <c r="C200" s="9">
        <v>152</v>
      </c>
      <c r="D200" s="9">
        <v>77</v>
      </c>
      <c r="E200" s="9"/>
      <c r="F200" s="9"/>
      <c r="G200" s="10"/>
      <c r="H200" s="10"/>
      <c r="I200" s="11">
        <f>SUM(C200*6,D200*0,H200*15)</f>
        <v>912</v>
      </c>
      <c r="J200" s="12">
        <f>SUM(I196:I200)</f>
        <v>9240</v>
      </c>
    </row>
    <row r="201" spans="1:10" ht="12">
      <c r="A201" s="102"/>
      <c r="B201" s="13"/>
      <c r="C201" s="14"/>
      <c r="D201" s="14"/>
      <c r="E201" s="14"/>
      <c r="F201" s="14"/>
      <c r="G201" s="15"/>
      <c r="H201" s="15"/>
      <c r="I201" s="16"/>
      <c r="J201" s="17"/>
    </row>
    <row r="202" spans="1:10" ht="12">
      <c r="A202" s="102"/>
      <c r="B202" s="8" t="s">
        <v>18</v>
      </c>
      <c r="C202" s="9"/>
      <c r="D202" s="9"/>
      <c r="E202" s="9"/>
      <c r="F202" s="9"/>
      <c r="G202" s="10"/>
      <c r="H202" s="10"/>
      <c r="I202" s="11">
        <f>SUM(E202*10,F202*7,G202*5,H202*15)</f>
        <v>0</v>
      </c>
      <c r="J202" s="12"/>
    </row>
    <row r="203" spans="1:10" ht="12">
      <c r="A203" s="102"/>
      <c r="B203" s="8" t="s">
        <v>19</v>
      </c>
      <c r="C203" s="9"/>
      <c r="D203" s="9"/>
      <c r="E203" s="9"/>
      <c r="F203" s="9"/>
      <c r="G203" s="10"/>
      <c r="H203" s="10"/>
      <c r="I203" s="11">
        <f>SUM(E203*10,F203*7,G203*5,H203*15)</f>
        <v>0</v>
      </c>
      <c r="J203" s="12">
        <f>SUM(I202:I203)</f>
        <v>0</v>
      </c>
    </row>
    <row r="204" spans="1:10" ht="12">
      <c r="A204" s="102"/>
      <c r="B204" s="18" t="s">
        <v>20</v>
      </c>
      <c r="C204" s="19">
        <f aca="true" t="shared" si="23" ref="C204:I204">SUM(C196:C203)</f>
        <v>1540</v>
      </c>
      <c r="D204" s="19">
        <f t="shared" si="23"/>
        <v>234</v>
      </c>
      <c r="E204" s="19">
        <f t="shared" si="23"/>
        <v>0</v>
      </c>
      <c r="F204" s="19">
        <f t="shared" si="23"/>
        <v>0</v>
      </c>
      <c r="G204" s="19">
        <f t="shared" si="23"/>
        <v>0</v>
      </c>
      <c r="H204" s="19">
        <f t="shared" si="23"/>
        <v>0</v>
      </c>
      <c r="I204" s="19">
        <f t="shared" si="23"/>
        <v>9240</v>
      </c>
      <c r="J204" s="20">
        <f>SUM(J203,J200)</f>
        <v>9240</v>
      </c>
    </row>
    <row r="205" spans="1:10" ht="12">
      <c r="A205" s="102">
        <v>41843</v>
      </c>
      <c r="B205" s="8" t="s">
        <v>14</v>
      </c>
      <c r="C205" s="9">
        <v>179</v>
      </c>
      <c r="D205" s="9">
        <v>24</v>
      </c>
      <c r="E205" s="9"/>
      <c r="F205" s="9"/>
      <c r="G205" s="10"/>
      <c r="H205" s="10"/>
      <c r="I205" s="11">
        <f>SUM(C205*6,D205*0,H205*15)</f>
        <v>1074</v>
      </c>
      <c r="J205" s="12"/>
    </row>
    <row r="206" spans="1:10" ht="12">
      <c r="A206" s="102"/>
      <c r="B206" s="8" t="s">
        <v>15</v>
      </c>
      <c r="C206" s="9">
        <v>379</v>
      </c>
      <c r="D206" s="9">
        <v>23</v>
      </c>
      <c r="E206" s="9"/>
      <c r="F206" s="9"/>
      <c r="G206" s="10"/>
      <c r="H206" s="10"/>
      <c r="I206" s="11">
        <f>SUM(C206*6,D206*0,H206*15)</f>
        <v>2274</v>
      </c>
      <c r="J206" s="12"/>
    </row>
    <row r="207" spans="1:10" ht="12">
      <c r="A207" s="102"/>
      <c r="B207" s="8" t="s">
        <v>16</v>
      </c>
      <c r="C207" s="9">
        <v>341</v>
      </c>
      <c r="D207" s="9">
        <v>95</v>
      </c>
      <c r="E207" s="9"/>
      <c r="F207" s="9"/>
      <c r="G207" s="10"/>
      <c r="H207" s="10"/>
      <c r="I207" s="11">
        <f>SUM(C207*6,D207*0,H207*15)</f>
        <v>2046</v>
      </c>
      <c r="J207" s="12"/>
    </row>
    <row r="208" spans="1:10" ht="12">
      <c r="A208" s="102"/>
      <c r="B208" s="8">
        <v>920</v>
      </c>
      <c r="C208" s="9">
        <v>681</v>
      </c>
      <c r="D208" s="9">
        <v>47</v>
      </c>
      <c r="E208" s="9"/>
      <c r="F208" s="9"/>
      <c r="G208" s="10"/>
      <c r="H208" s="10"/>
      <c r="I208" s="11">
        <f>SUM(C208*6,D208*0,H208*15)</f>
        <v>4086</v>
      </c>
      <c r="J208" s="12"/>
    </row>
    <row r="209" spans="1:10" ht="12">
      <c r="A209" s="102"/>
      <c r="B209" s="8" t="s">
        <v>17</v>
      </c>
      <c r="C209" s="9">
        <v>156</v>
      </c>
      <c r="D209" s="9">
        <v>56</v>
      </c>
      <c r="E209" s="9"/>
      <c r="F209" s="9"/>
      <c r="G209" s="10"/>
      <c r="H209" s="10"/>
      <c r="I209" s="11">
        <f>SUM(C209*6,D209*0,H209*15)</f>
        <v>936</v>
      </c>
      <c r="J209" s="12">
        <f>SUM(I205:I209)</f>
        <v>10416</v>
      </c>
    </row>
    <row r="210" spans="1:10" ht="12">
      <c r="A210" s="102"/>
      <c r="B210" s="13"/>
      <c r="C210" s="14"/>
      <c r="D210" s="14"/>
      <c r="E210" s="14"/>
      <c r="F210" s="14"/>
      <c r="G210" s="15"/>
      <c r="H210" s="15"/>
      <c r="I210" s="16"/>
      <c r="J210" s="17"/>
    </row>
    <row r="211" spans="1:10" ht="12">
      <c r="A211" s="102"/>
      <c r="B211" s="8" t="s">
        <v>18</v>
      </c>
      <c r="C211" s="9"/>
      <c r="D211" s="9"/>
      <c r="E211" s="9"/>
      <c r="F211" s="9"/>
      <c r="G211" s="10"/>
      <c r="H211" s="10"/>
      <c r="I211" s="11">
        <f>SUM(E211*10,F211*7,G211*5,H211*15)</f>
        <v>0</v>
      </c>
      <c r="J211" s="12"/>
    </row>
    <row r="212" spans="1:10" ht="12">
      <c r="A212" s="102"/>
      <c r="B212" s="8" t="s">
        <v>19</v>
      </c>
      <c r="C212" s="9"/>
      <c r="D212" s="9"/>
      <c r="E212" s="9"/>
      <c r="F212" s="9"/>
      <c r="G212" s="10"/>
      <c r="H212" s="10"/>
      <c r="I212" s="11">
        <f>SUM(E212*10,F212*7,G212*5,H212*15)</f>
        <v>0</v>
      </c>
      <c r="J212" s="12">
        <f>SUM(I211:I212)</f>
        <v>0</v>
      </c>
    </row>
    <row r="213" spans="1:10" ht="12">
      <c r="A213" s="102"/>
      <c r="B213" s="18" t="s">
        <v>20</v>
      </c>
      <c r="C213" s="19">
        <f aca="true" t="shared" si="24" ref="C213:I213">SUM(C205:C212)</f>
        <v>1736</v>
      </c>
      <c r="D213" s="19">
        <f t="shared" si="24"/>
        <v>245</v>
      </c>
      <c r="E213" s="19">
        <f t="shared" si="24"/>
        <v>0</v>
      </c>
      <c r="F213" s="19">
        <f t="shared" si="24"/>
        <v>0</v>
      </c>
      <c r="G213" s="19">
        <f t="shared" si="24"/>
        <v>0</v>
      </c>
      <c r="H213" s="19">
        <f t="shared" si="24"/>
        <v>0</v>
      </c>
      <c r="I213" s="19">
        <f t="shared" si="24"/>
        <v>10416</v>
      </c>
      <c r="J213" s="20">
        <f>SUM(J212,J209)</f>
        <v>10416</v>
      </c>
    </row>
    <row r="214" spans="1:10" ht="12">
      <c r="A214" s="103" t="s">
        <v>22</v>
      </c>
      <c r="B214" s="103">
        <v>920</v>
      </c>
      <c r="C214" s="21">
        <f>SUM(C213,C204,C195,C186,C177,C168,C159)</f>
        <v>14707</v>
      </c>
      <c r="D214" s="21">
        <f>SUM(D213,D204,D195,D186,D177,D168,D159)</f>
        <v>1767</v>
      </c>
      <c r="E214" s="21">
        <f>SUM(E213,E203,E194)</f>
        <v>0</v>
      </c>
      <c r="F214" s="21">
        <f>SUM(F213,F203,F194)</f>
        <v>0</v>
      </c>
      <c r="G214" s="21">
        <f>SUM(G213,G203,G194)</f>
        <v>0</v>
      </c>
      <c r="H214" s="21">
        <f>SUM(H213,H203,H194)</f>
        <v>0</v>
      </c>
      <c r="I214" s="22">
        <f>SUM(C214*6,D214*0,E214*10,F214*7,G214*5,H214*15)</f>
        <v>88242</v>
      </c>
      <c r="J214" s="22">
        <f>SUM(J213,J203,J194)</f>
        <v>10416</v>
      </c>
    </row>
    <row r="215" spans="1:10" ht="12">
      <c r="A215" s="102">
        <v>41844</v>
      </c>
      <c r="B215" s="8" t="s">
        <v>14</v>
      </c>
      <c r="C215" s="9">
        <v>388</v>
      </c>
      <c r="D215" s="9">
        <v>45</v>
      </c>
      <c r="E215" s="9"/>
      <c r="F215" s="9"/>
      <c r="G215" s="10"/>
      <c r="H215" s="10"/>
      <c r="I215" s="11">
        <f>SUM(C215*6,D215*0,H215*15)</f>
        <v>2328</v>
      </c>
      <c r="J215" s="12"/>
    </row>
    <row r="216" spans="1:10" ht="12">
      <c r="A216" s="102"/>
      <c r="B216" s="8" t="s">
        <v>15</v>
      </c>
      <c r="C216" s="9">
        <v>427</v>
      </c>
      <c r="D216" s="9">
        <v>70</v>
      </c>
      <c r="E216" s="9"/>
      <c r="F216" s="9"/>
      <c r="G216" s="10"/>
      <c r="H216" s="10"/>
      <c r="I216" s="11">
        <f>SUM(C216*6,D216*0,H216*15)</f>
        <v>2562</v>
      </c>
      <c r="J216" s="12"/>
    </row>
    <row r="217" spans="1:10" ht="12">
      <c r="A217" s="102"/>
      <c r="B217" s="8" t="s">
        <v>16</v>
      </c>
      <c r="C217" s="9">
        <v>52</v>
      </c>
      <c r="D217" s="9">
        <v>21</v>
      </c>
      <c r="E217" s="9"/>
      <c r="F217" s="9"/>
      <c r="G217" s="10"/>
      <c r="H217" s="10"/>
      <c r="I217" s="11">
        <f>SUM(C217*6,D217*0,H217*15)</f>
        <v>312</v>
      </c>
      <c r="J217" s="12"/>
    </row>
    <row r="218" spans="1:10" ht="12">
      <c r="A218" s="102"/>
      <c r="B218" s="8">
        <v>920</v>
      </c>
      <c r="C218" s="9">
        <v>669</v>
      </c>
      <c r="D218" s="9">
        <v>38</v>
      </c>
      <c r="E218" s="9"/>
      <c r="F218" s="9"/>
      <c r="G218" s="10"/>
      <c r="H218" s="10"/>
      <c r="I218" s="11">
        <f>SUM(C218*6,D218*0,H218*15)</f>
        <v>4014</v>
      </c>
      <c r="J218" s="12"/>
    </row>
    <row r="219" spans="1:10" ht="12">
      <c r="A219" s="102"/>
      <c r="B219" s="8" t="s">
        <v>17</v>
      </c>
      <c r="C219" s="9">
        <v>189</v>
      </c>
      <c r="D219" s="9">
        <v>44</v>
      </c>
      <c r="E219" s="9"/>
      <c r="F219" s="9"/>
      <c r="G219" s="10"/>
      <c r="H219" s="10"/>
      <c r="I219" s="11">
        <f>SUM(C219*6,D219*0,H219*15)</f>
        <v>1134</v>
      </c>
      <c r="J219" s="12">
        <f>SUM(I215:I219)</f>
        <v>10350</v>
      </c>
    </row>
    <row r="220" spans="1:10" ht="12">
      <c r="A220" s="102"/>
      <c r="B220" s="13"/>
      <c r="C220" s="14"/>
      <c r="D220" s="14"/>
      <c r="E220" s="14"/>
      <c r="F220" s="14"/>
      <c r="G220" s="15"/>
      <c r="H220" s="15"/>
      <c r="I220" s="16"/>
      <c r="J220" s="17"/>
    </row>
    <row r="221" spans="1:10" ht="12">
      <c r="A221" s="102"/>
      <c r="B221" s="8" t="s">
        <v>18</v>
      </c>
      <c r="C221" s="9"/>
      <c r="D221" s="9"/>
      <c r="E221" s="9"/>
      <c r="F221" s="9"/>
      <c r="G221" s="10"/>
      <c r="H221" s="10"/>
      <c r="I221" s="11">
        <f>SUM(E221*10,F221*7,G221*5,H221*15)</f>
        <v>0</v>
      </c>
      <c r="J221" s="12"/>
    </row>
    <row r="222" spans="1:10" ht="12">
      <c r="A222" s="102"/>
      <c r="B222" s="8" t="s">
        <v>19</v>
      </c>
      <c r="C222" s="9"/>
      <c r="D222" s="9"/>
      <c r="E222" s="9"/>
      <c r="F222" s="9"/>
      <c r="G222" s="10"/>
      <c r="H222" s="10"/>
      <c r="I222" s="11">
        <f>SUM(E222*10,F222*7,G222*5,H222*15)</f>
        <v>0</v>
      </c>
      <c r="J222" s="12">
        <f>SUM(I221:I222)</f>
        <v>0</v>
      </c>
    </row>
    <row r="223" spans="1:10" ht="12">
      <c r="A223" s="102"/>
      <c r="B223" s="18" t="s">
        <v>20</v>
      </c>
      <c r="C223" s="19">
        <f aca="true" t="shared" si="25" ref="C223:I223">SUM(C215:C222)</f>
        <v>1725</v>
      </c>
      <c r="D223" s="19">
        <f t="shared" si="25"/>
        <v>218</v>
      </c>
      <c r="E223" s="19">
        <f t="shared" si="25"/>
        <v>0</v>
      </c>
      <c r="F223" s="19">
        <f t="shared" si="25"/>
        <v>0</v>
      </c>
      <c r="G223" s="19">
        <f t="shared" si="25"/>
        <v>0</v>
      </c>
      <c r="H223" s="19">
        <f t="shared" si="25"/>
        <v>0</v>
      </c>
      <c r="I223" s="19">
        <f t="shared" si="25"/>
        <v>10350</v>
      </c>
      <c r="J223" s="20">
        <f>SUM(J222,J219)</f>
        <v>10350</v>
      </c>
    </row>
    <row r="224" spans="1:10" ht="12">
      <c r="A224" s="102">
        <v>41845</v>
      </c>
      <c r="B224" s="8" t="s">
        <v>14</v>
      </c>
      <c r="C224" s="9">
        <v>51</v>
      </c>
      <c r="D224" s="9">
        <v>14</v>
      </c>
      <c r="E224" s="9"/>
      <c r="F224" s="9"/>
      <c r="G224" s="10"/>
      <c r="H224" s="10"/>
      <c r="I224" s="11">
        <f>SUM(C224*6,D224*0,H224*15)</f>
        <v>306</v>
      </c>
      <c r="J224" s="12"/>
    </row>
    <row r="225" spans="1:10" ht="12">
      <c r="A225" s="102"/>
      <c r="B225" s="8" t="s">
        <v>15</v>
      </c>
      <c r="C225" s="9">
        <v>246</v>
      </c>
      <c r="D225" s="9">
        <v>48</v>
      </c>
      <c r="E225" s="9"/>
      <c r="F225" s="9"/>
      <c r="G225" s="10"/>
      <c r="H225" s="10"/>
      <c r="I225" s="11">
        <f>SUM(C225*6,D225*0,H225*15)</f>
        <v>1476</v>
      </c>
      <c r="J225" s="12"/>
    </row>
    <row r="226" spans="1:10" ht="12">
      <c r="A226" s="102"/>
      <c r="B226" s="8" t="s">
        <v>16</v>
      </c>
      <c r="C226" s="9">
        <v>191</v>
      </c>
      <c r="D226" s="9">
        <v>21</v>
      </c>
      <c r="E226" s="9"/>
      <c r="F226" s="9"/>
      <c r="G226" s="10"/>
      <c r="H226" s="10"/>
      <c r="I226" s="11">
        <f>SUM(C226*6,D226*0,H226*15)</f>
        <v>1146</v>
      </c>
      <c r="J226" s="12"/>
    </row>
    <row r="227" spans="1:10" ht="12">
      <c r="A227" s="102"/>
      <c r="B227" s="8">
        <v>920</v>
      </c>
      <c r="C227" s="9">
        <v>629</v>
      </c>
      <c r="D227" s="9">
        <v>17</v>
      </c>
      <c r="E227" s="9"/>
      <c r="F227" s="9"/>
      <c r="G227" s="10"/>
      <c r="H227" s="10"/>
      <c r="I227" s="11">
        <f>SUM(C227*6,D227*0,H227*15)</f>
        <v>3774</v>
      </c>
      <c r="J227" s="12"/>
    </row>
    <row r="228" spans="1:10" ht="12">
      <c r="A228" s="102"/>
      <c r="B228" s="8" t="s">
        <v>17</v>
      </c>
      <c r="C228" s="9">
        <v>115</v>
      </c>
      <c r="D228" s="9">
        <v>11</v>
      </c>
      <c r="E228" s="9"/>
      <c r="F228" s="9"/>
      <c r="G228" s="10"/>
      <c r="H228" s="10"/>
      <c r="I228" s="11">
        <f>SUM(C228*6,D228*0,H228*15)</f>
        <v>690</v>
      </c>
      <c r="J228" s="12">
        <f>SUM(I224:I228)</f>
        <v>7392</v>
      </c>
    </row>
    <row r="229" spans="1:10" ht="12">
      <c r="A229" s="102"/>
      <c r="B229" s="13"/>
      <c r="C229" s="14"/>
      <c r="D229" s="14"/>
      <c r="E229" s="14"/>
      <c r="F229" s="14"/>
      <c r="G229" s="15"/>
      <c r="H229" s="15"/>
      <c r="I229" s="16"/>
      <c r="J229" s="17"/>
    </row>
    <row r="230" spans="1:10" ht="12">
      <c r="A230" s="102"/>
      <c r="B230" s="8" t="s">
        <v>18</v>
      </c>
      <c r="C230" s="9"/>
      <c r="D230" s="9"/>
      <c r="E230" s="9"/>
      <c r="F230" s="9"/>
      <c r="G230" s="10"/>
      <c r="H230" s="10"/>
      <c r="I230" s="11">
        <f>SUM(E230*10,F230*7,G230*5,H230*15)</f>
        <v>0</v>
      </c>
      <c r="J230" s="12"/>
    </row>
    <row r="231" spans="1:10" ht="12">
      <c r="A231" s="102"/>
      <c r="B231" s="8" t="s">
        <v>19</v>
      </c>
      <c r="C231" s="9"/>
      <c r="D231" s="9"/>
      <c r="E231" s="9"/>
      <c r="F231" s="9"/>
      <c r="G231" s="10"/>
      <c r="H231" s="10"/>
      <c r="I231" s="11">
        <f>SUM(E231*10,F231*7,G231*5,H231*15)</f>
        <v>0</v>
      </c>
      <c r="J231" s="12">
        <f>SUM(I230:I231)</f>
        <v>0</v>
      </c>
    </row>
    <row r="232" spans="1:10" ht="12">
      <c r="A232" s="102"/>
      <c r="B232" s="18" t="s">
        <v>20</v>
      </c>
      <c r="C232" s="19">
        <f aca="true" t="shared" si="26" ref="C232:I232">SUM(C224:C231)</f>
        <v>1232</v>
      </c>
      <c r="D232" s="19">
        <f t="shared" si="26"/>
        <v>111</v>
      </c>
      <c r="E232" s="19">
        <f t="shared" si="26"/>
        <v>0</v>
      </c>
      <c r="F232" s="19">
        <f t="shared" si="26"/>
        <v>0</v>
      </c>
      <c r="G232" s="19">
        <f t="shared" si="26"/>
        <v>0</v>
      </c>
      <c r="H232" s="19">
        <f t="shared" si="26"/>
        <v>0</v>
      </c>
      <c r="I232" s="19">
        <f t="shared" si="26"/>
        <v>7392</v>
      </c>
      <c r="J232" s="20">
        <f>SUM(J231,J228)</f>
        <v>7392</v>
      </c>
    </row>
    <row r="233" spans="1:10" ht="12">
      <c r="A233" s="102">
        <v>41846</v>
      </c>
      <c r="B233" s="8" t="s">
        <v>14</v>
      </c>
      <c r="C233" s="9">
        <v>313</v>
      </c>
      <c r="D233" s="9">
        <v>13</v>
      </c>
      <c r="E233" s="9"/>
      <c r="F233" s="9"/>
      <c r="G233" s="10"/>
      <c r="H233" s="10"/>
      <c r="I233" s="11">
        <f>SUM(C233*6,D233*0,H233*15)</f>
        <v>1878</v>
      </c>
      <c r="J233" s="12"/>
    </row>
    <row r="234" spans="1:10" ht="12">
      <c r="A234" s="102"/>
      <c r="B234" s="8" t="s">
        <v>15</v>
      </c>
      <c r="C234" s="9">
        <v>410</v>
      </c>
      <c r="D234" s="9">
        <v>20</v>
      </c>
      <c r="E234" s="9"/>
      <c r="F234" s="9"/>
      <c r="G234" s="10"/>
      <c r="H234" s="10"/>
      <c r="I234" s="11">
        <f>SUM(C234*6,D234*0,H234*15)</f>
        <v>2460</v>
      </c>
      <c r="J234" s="12"/>
    </row>
    <row r="235" spans="1:10" ht="12">
      <c r="A235" s="102"/>
      <c r="B235" s="8" t="s">
        <v>16</v>
      </c>
      <c r="C235" s="9">
        <v>170</v>
      </c>
      <c r="D235" s="9">
        <v>20</v>
      </c>
      <c r="E235" s="9"/>
      <c r="F235" s="9"/>
      <c r="G235" s="10"/>
      <c r="H235" s="10"/>
      <c r="I235" s="11">
        <f>SUM(C235*6,D235*0,H235*15)</f>
        <v>1020</v>
      </c>
      <c r="J235" s="12"/>
    </row>
    <row r="236" spans="1:10" ht="12">
      <c r="A236" s="102"/>
      <c r="B236" s="8">
        <v>920</v>
      </c>
      <c r="C236" s="9">
        <v>729</v>
      </c>
      <c r="D236" s="9">
        <v>32</v>
      </c>
      <c r="E236" s="9"/>
      <c r="F236" s="9"/>
      <c r="G236" s="10"/>
      <c r="H236" s="10"/>
      <c r="I236" s="11">
        <f>SUM(C236*6,D236*0,H236*15)</f>
        <v>4374</v>
      </c>
      <c r="J236" s="12"/>
    </row>
    <row r="237" spans="1:10" ht="12">
      <c r="A237" s="102"/>
      <c r="B237" s="8" t="s">
        <v>17</v>
      </c>
      <c r="C237" s="9">
        <v>189</v>
      </c>
      <c r="D237" s="9">
        <v>14</v>
      </c>
      <c r="E237" s="9"/>
      <c r="F237" s="9"/>
      <c r="G237" s="10"/>
      <c r="H237" s="10"/>
      <c r="I237" s="11">
        <f>SUM(C237*6,D237*0,H237*15)</f>
        <v>1134</v>
      </c>
      <c r="J237" s="12">
        <f>SUM(I233:I237)</f>
        <v>10866</v>
      </c>
    </row>
    <row r="238" spans="1:10" ht="12">
      <c r="A238" s="102"/>
      <c r="B238" s="13"/>
      <c r="C238" s="14"/>
      <c r="D238" s="14"/>
      <c r="E238" s="14"/>
      <c r="F238" s="14"/>
      <c r="G238" s="15"/>
      <c r="H238" s="15"/>
      <c r="I238" s="16"/>
      <c r="J238" s="17"/>
    </row>
    <row r="239" spans="1:10" ht="12">
      <c r="A239" s="102"/>
      <c r="B239" s="8" t="s">
        <v>18</v>
      </c>
      <c r="C239" s="9"/>
      <c r="D239" s="9"/>
      <c r="E239" s="9"/>
      <c r="F239" s="9"/>
      <c r="G239" s="10"/>
      <c r="H239" s="10"/>
      <c r="I239" s="11">
        <f>SUM(E239*10,F239*7,G239*5,H239*15)</f>
        <v>0</v>
      </c>
      <c r="J239" s="12"/>
    </row>
    <row r="240" spans="1:10" ht="12">
      <c r="A240" s="102"/>
      <c r="B240" s="8" t="s">
        <v>19</v>
      </c>
      <c r="C240" s="9"/>
      <c r="D240" s="9"/>
      <c r="E240" s="9"/>
      <c r="F240" s="9"/>
      <c r="G240" s="10"/>
      <c r="H240" s="10"/>
      <c r="I240" s="11">
        <f>SUM(E240*10,F240*7,G240*5,H240*15)</f>
        <v>0</v>
      </c>
      <c r="J240" s="12">
        <f>SUM(I239:I240)</f>
        <v>0</v>
      </c>
    </row>
    <row r="241" spans="1:10" ht="12">
      <c r="A241" s="102"/>
      <c r="B241" s="18" t="s">
        <v>20</v>
      </c>
      <c r="C241" s="19">
        <f aca="true" t="shared" si="27" ref="C241:I241">SUM(C233:C240)</f>
        <v>1811</v>
      </c>
      <c r="D241" s="19">
        <f t="shared" si="27"/>
        <v>99</v>
      </c>
      <c r="E241" s="19">
        <f t="shared" si="27"/>
        <v>0</v>
      </c>
      <c r="F241" s="19">
        <f t="shared" si="27"/>
        <v>0</v>
      </c>
      <c r="G241" s="19">
        <f t="shared" si="27"/>
        <v>0</v>
      </c>
      <c r="H241" s="19">
        <f t="shared" si="27"/>
        <v>0</v>
      </c>
      <c r="I241" s="19">
        <f t="shared" si="27"/>
        <v>10866</v>
      </c>
      <c r="J241" s="20">
        <f>SUM(J240,J237)</f>
        <v>10866</v>
      </c>
    </row>
    <row r="242" spans="1:10" ht="12">
      <c r="A242" s="102">
        <v>41847</v>
      </c>
      <c r="B242" s="8" t="s">
        <v>14</v>
      </c>
      <c r="C242" s="9">
        <v>54</v>
      </c>
      <c r="D242" s="9">
        <v>16</v>
      </c>
      <c r="E242" s="9"/>
      <c r="F242" s="9"/>
      <c r="G242" s="10"/>
      <c r="H242" s="10"/>
      <c r="I242" s="11">
        <f>SUM(C242*6,D242*0,H242*15)</f>
        <v>324</v>
      </c>
      <c r="J242" s="12"/>
    </row>
    <row r="243" spans="1:10" ht="12">
      <c r="A243" s="102"/>
      <c r="B243" s="8" t="s">
        <v>15</v>
      </c>
      <c r="C243" s="9">
        <v>227</v>
      </c>
      <c r="D243" s="9">
        <v>29</v>
      </c>
      <c r="E243" s="9"/>
      <c r="F243" s="9"/>
      <c r="G243" s="10"/>
      <c r="H243" s="10"/>
      <c r="I243" s="11">
        <f>SUM(C243*6,D243*0,H243*15)</f>
        <v>1362</v>
      </c>
      <c r="J243" s="12"/>
    </row>
    <row r="244" spans="1:10" ht="12">
      <c r="A244" s="102"/>
      <c r="B244" s="8" t="s">
        <v>16</v>
      </c>
      <c r="C244" s="9">
        <v>193</v>
      </c>
      <c r="D244" s="9">
        <v>25</v>
      </c>
      <c r="E244" s="9"/>
      <c r="F244" s="9"/>
      <c r="G244" s="10"/>
      <c r="H244" s="10"/>
      <c r="I244" s="11">
        <f>SUM(C244*6,D244*0,H244*15)</f>
        <v>1158</v>
      </c>
      <c r="J244" s="12"/>
    </row>
    <row r="245" spans="1:10" ht="12">
      <c r="A245" s="102"/>
      <c r="B245" s="8">
        <v>920</v>
      </c>
      <c r="C245" s="9">
        <v>246</v>
      </c>
      <c r="D245" s="9">
        <v>8</v>
      </c>
      <c r="E245" s="9"/>
      <c r="F245" s="9"/>
      <c r="G245" s="10"/>
      <c r="H245" s="10"/>
      <c r="I245" s="11">
        <f>SUM(C245*6,D245*0,H245*15)</f>
        <v>1476</v>
      </c>
      <c r="J245" s="12"/>
    </row>
    <row r="246" spans="1:10" ht="12">
      <c r="A246" s="102"/>
      <c r="B246" s="8" t="s">
        <v>17</v>
      </c>
      <c r="C246" s="9">
        <v>139</v>
      </c>
      <c r="D246" s="9">
        <v>21</v>
      </c>
      <c r="E246" s="9"/>
      <c r="F246" s="9"/>
      <c r="G246" s="10"/>
      <c r="H246" s="10"/>
      <c r="I246" s="11">
        <f>SUM(C246*6,D246*0,H246*15)</f>
        <v>834</v>
      </c>
      <c r="J246" s="12">
        <f>SUM(I242:I246)</f>
        <v>5154</v>
      </c>
    </row>
    <row r="247" spans="1:10" ht="12">
      <c r="A247" s="102"/>
      <c r="B247" s="13"/>
      <c r="C247" s="14"/>
      <c r="D247" s="14"/>
      <c r="E247" s="14"/>
      <c r="F247" s="14"/>
      <c r="G247" s="15"/>
      <c r="H247" s="15"/>
      <c r="I247" s="16"/>
      <c r="J247" s="17"/>
    </row>
    <row r="248" spans="1:10" ht="12">
      <c r="A248" s="102"/>
      <c r="B248" s="8" t="s">
        <v>18</v>
      </c>
      <c r="C248" s="9"/>
      <c r="D248" s="9"/>
      <c r="E248" s="9"/>
      <c r="F248" s="9"/>
      <c r="G248" s="10"/>
      <c r="H248" s="10"/>
      <c r="I248" s="11">
        <f>SUM(E248*10,F248*7,G248*5,H248*15)</f>
        <v>0</v>
      </c>
      <c r="J248" s="12"/>
    </row>
    <row r="249" spans="1:10" ht="12">
      <c r="A249" s="102"/>
      <c r="B249" s="8" t="s">
        <v>19</v>
      </c>
      <c r="C249" s="9"/>
      <c r="D249" s="9"/>
      <c r="E249" s="9"/>
      <c r="F249" s="9"/>
      <c r="G249" s="10"/>
      <c r="H249" s="10"/>
      <c r="I249" s="11">
        <f>SUM(E249*10,F249*7,G249*5,H249*15)</f>
        <v>0</v>
      </c>
      <c r="J249" s="12">
        <f>SUM(I248:I249)</f>
        <v>0</v>
      </c>
    </row>
    <row r="250" spans="1:10" ht="12">
      <c r="A250" s="102"/>
      <c r="B250" s="18" t="s">
        <v>20</v>
      </c>
      <c r="C250" s="19">
        <f aca="true" t="shared" si="28" ref="C250:I250">SUM(C242:C249)</f>
        <v>859</v>
      </c>
      <c r="D250" s="19">
        <f t="shared" si="28"/>
        <v>99</v>
      </c>
      <c r="E250" s="19">
        <f t="shared" si="28"/>
        <v>0</v>
      </c>
      <c r="F250" s="19">
        <f t="shared" si="28"/>
        <v>0</v>
      </c>
      <c r="G250" s="19">
        <f t="shared" si="28"/>
        <v>0</v>
      </c>
      <c r="H250" s="19">
        <f t="shared" si="28"/>
        <v>0</v>
      </c>
      <c r="I250" s="19">
        <f t="shared" si="28"/>
        <v>5154</v>
      </c>
      <c r="J250" s="20">
        <f>SUM(J249,J246)</f>
        <v>5154</v>
      </c>
    </row>
    <row r="251" spans="1:10" ht="12">
      <c r="A251" s="102">
        <v>41848</v>
      </c>
      <c r="B251" s="8" t="s">
        <v>14</v>
      </c>
      <c r="C251" s="9">
        <v>21</v>
      </c>
      <c r="D251" s="9">
        <v>0</v>
      </c>
      <c r="E251" s="9"/>
      <c r="F251" s="9"/>
      <c r="G251" s="10"/>
      <c r="H251" s="10"/>
      <c r="I251" s="11">
        <f>SUM(C251*6,D251*0,H251*15)</f>
        <v>126</v>
      </c>
      <c r="J251" s="12"/>
    </row>
    <row r="252" spans="1:10" ht="12">
      <c r="A252" s="102"/>
      <c r="B252" s="8" t="s">
        <v>15</v>
      </c>
      <c r="C252" s="9">
        <v>439</v>
      </c>
      <c r="D252" s="9">
        <v>12</v>
      </c>
      <c r="E252" s="9"/>
      <c r="F252" s="9"/>
      <c r="G252" s="10"/>
      <c r="H252" s="10"/>
      <c r="I252" s="11">
        <f>SUM(C252*6,D252*0,H252*15)</f>
        <v>2634</v>
      </c>
      <c r="J252" s="12"/>
    </row>
    <row r="253" spans="1:10" ht="12">
      <c r="A253" s="102"/>
      <c r="B253" s="8" t="s">
        <v>21</v>
      </c>
      <c r="C253" s="9">
        <v>263</v>
      </c>
      <c r="D253" s="9">
        <v>16</v>
      </c>
      <c r="E253" s="9"/>
      <c r="F253" s="9"/>
      <c r="G253" s="10"/>
      <c r="H253" s="10"/>
      <c r="I253" s="11">
        <f>SUM(C253*6,D253*0,H253*15)</f>
        <v>1578</v>
      </c>
      <c r="J253" s="12"/>
    </row>
    <row r="254" spans="1:10" ht="12">
      <c r="A254" s="102"/>
      <c r="B254" s="8">
        <v>920</v>
      </c>
      <c r="C254" s="9">
        <v>624</v>
      </c>
      <c r="D254" s="9">
        <v>19</v>
      </c>
      <c r="E254" s="9"/>
      <c r="F254" s="9"/>
      <c r="G254" s="10"/>
      <c r="H254" s="10"/>
      <c r="I254" s="11">
        <f>SUM(C254*6,D254*0,H254*15)</f>
        <v>3744</v>
      </c>
      <c r="J254" s="12"/>
    </row>
    <row r="255" spans="1:10" ht="12">
      <c r="A255" s="102"/>
      <c r="B255" s="8" t="s">
        <v>17</v>
      </c>
      <c r="C255" s="9">
        <v>230</v>
      </c>
      <c r="D255" s="9">
        <v>24</v>
      </c>
      <c r="E255" s="9"/>
      <c r="F255" s="9"/>
      <c r="G255" s="10"/>
      <c r="H255" s="10"/>
      <c r="I255" s="11">
        <f>SUM(C255*6,D255*0,H255*15)</f>
        <v>1380</v>
      </c>
      <c r="J255" s="12">
        <f>SUM(I251:I255)</f>
        <v>9462</v>
      </c>
    </row>
    <row r="256" spans="1:10" ht="12">
      <c r="A256" s="102"/>
      <c r="B256" s="13"/>
      <c r="C256" s="14"/>
      <c r="D256" s="14"/>
      <c r="E256" s="14"/>
      <c r="F256" s="14"/>
      <c r="G256" s="15"/>
      <c r="H256" s="15"/>
      <c r="I256" s="16"/>
      <c r="J256" s="17"/>
    </row>
    <row r="257" spans="1:10" ht="12">
      <c r="A257" s="102"/>
      <c r="B257" s="8" t="s">
        <v>18</v>
      </c>
      <c r="C257" s="9"/>
      <c r="D257" s="9"/>
      <c r="E257" s="9"/>
      <c r="F257" s="9"/>
      <c r="G257" s="10"/>
      <c r="H257" s="10"/>
      <c r="I257" s="11">
        <f>SUM(E257*10,F257*7,G257*5,H257*15)</f>
        <v>0</v>
      </c>
      <c r="J257" s="12"/>
    </row>
    <row r="258" spans="1:10" ht="12">
      <c r="A258" s="102"/>
      <c r="B258" s="8" t="s">
        <v>19</v>
      </c>
      <c r="C258" s="9"/>
      <c r="D258" s="9"/>
      <c r="E258" s="9"/>
      <c r="F258" s="9"/>
      <c r="G258" s="10"/>
      <c r="H258" s="10"/>
      <c r="I258" s="11">
        <f>SUM(E258*10,F258*7,G258*5,H258*15)</f>
        <v>0</v>
      </c>
      <c r="J258" s="12">
        <f>SUM(I257:I258)</f>
        <v>0</v>
      </c>
    </row>
    <row r="259" spans="1:10" ht="12">
      <c r="A259" s="102"/>
      <c r="B259" s="18" t="s">
        <v>20</v>
      </c>
      <c r="C259" s="19">
        <f aca="true" t="shared" si="29" ref="C259:I259">SUM(C251:C258)</f>
        <v>1577</v>
      </c>
      <c r="D259" s="19">
        <f t="shared" si="29"/>
        <v>71</v>
      </c>
      <c r="E259" s="19">
        <f t="shared" si="29"/>
        <v>0</v>
      </c>
      <c r="F259" s="19">
        <f t="shared" si="29"/>
        <v>0</v>
      </c>
      <c r="G259" s="19">
        <f t="shared" si="29"/>
        <v>0</v>
      </c>
      <c r="H259" s="19">
        <f t="shared" si="29"/>
        <v>0</v>
      </c>
      <c r="I259" s="19">
        <f t="shared" si="29"/>
        <v>9462</v>
      </c>
      <c r="J259" s="20">
        <f>SUM(J258,J255)</f>
        <v>9462</v>
      </c>
    </row>
    <row r="260" spans="1:10" ht="12">
      <c r="A260" s="102">
        <v>41849</v>
      </c>
      <c r="B260" s="8" t="s">
        <v>14</v>
      </c>
      <c r="C260" s="9">
        <v>70</v>
      </c>
      <c r="D260" s="9">
        <v>20</v>
      </c>
      <c r="E260" s="9"/>
      <c r="F260" s="9"/>
      <c r="G260" s="10"/>
      <c r="H260" s="10"/>
      <c r="I260" s="11">
        <f>SUM(C260*6,D260*0,H260*15)</f>
        <v>420</v>
      </c>
      <c r="J260" s="12"/>
    </row>
    <row r="261" spans="1:10" ht="12">
      <c r="A261" s="102"/>
      <c r="B261" s="8" t="s">
        <v>15</v>
      </c>
      <c r="C261" s="9">
        <v>352</v>
      </c>
      <c r="D261" s="9">
        <v>69</v>
      </c>
      <c r="E261" s="9"/>
      <c r="F261" s="9"/>
      <c r="G261" s="10"/>
      <c r="H261" s="10"/>
      <c r="I261" s="11">
        <f>SUM(C261*6,D261*0,H261*15)</f>
        <v>2112</v>
      </c>
      <c r="J261" s="12"/>
    </row>
    <row r="262" spans="1:10" ht="12">
      <c r="A262" s="102"/>
      <c r="B262" s="8" t="s">
        <v>21</v>
      </c>
      <c r="C262" s="9">
        <v>243</v>
      </c>
      <c r="D262" s="9">
        <v>113</v>
      </c>
      <c r="E262" s="9"/>
      <c r="F262" s="9"/>
      <c r="G262" s="10"/>
      <c r="H262" s="10"/>
      <c r="I262" s="11">
        <f>SUM(C262*6,D262*0,H262*15)</f>
        <v>1458</v>
      </c>
      <c r="J262" s="12"/>
    </row>
    <row r="263" spans="1:10" ht="12">
      <c r="A263" s="102"/>
      <c r="B263" s="8">
        <v>920</v>
      </c>
      <c r="C263" s="9">
        <v>512</v>
      </c>
      <c r="D263" s="9">
        <v>25</v>
      </c>
      <c r="E263" s="9"/>
      <c r="F263" s="9"/>
      <c r="G263" s="10"/>
      <c r="H263" s="10"/>
      <c r="I263" s="11">
        <f>SUM(C263*6,D263*0,H263*15)</f>
        <v>3072</v>
      </c>
      <c r="J263" s="12"/>
    </row>
    <row r="264" spans="1:10" ht="12">
      <c r="A264" s="102"/>
      <c r="B264" s="8" t="s">
        <v>17</v>
      </c>
      <c r="C264" s="9">
        <v>220</v>
      </c>
      <c r="D264" s="9">
        <v>43</v>
      </c>
      <c r="E264" s="9"/>
      <c r="F264" s="9"/>
      <c r="G264" s="10"/>
      <c r="H264" s="10"/>
      <c r="I264" s="11">
        <f>SUM(C264*6,D264*0,H264*15)</f>
        <v>1320</v>
      </c>
      <c r="J264" s="12">
        <f>SUM(I260:I264)</f>
        <v>8382</v>
      </c>
    </row>
    <row r="265" spans="1:10" ht="12">
      <c r="A265" s="102"/>
      <c r="B265" s="13"/>
      <c r="C265" s="14"/>
      <c r="D265" s="14"/>
      <c r="E265" s="14"/>
      <c r="F265" s="14"/>
      <c r="G265" s="15"/>
      <c r="H265" s="15"/>
      <c r="I265" s="16"/>
      <c r="J265" s="17"/>
    </row>
    <row r="266" spans="1:10" ht="12">
      <c r="A266" s="102"/>
      <c r="B266" s="8" t="s">
        <v>18</v>
      </c>
      <c r="C266" s="9"/>
      <c r="D266" s="9"/>
      <c r="E266" s="9"/>
      <c r="F266" s="9"/>
      <c r="G266" s="10"/>
      <c r="H266" s="10"/>
      <c r="I266" s="11">
        <f>SUM(E266*10,F266*7,G266*5,H266*15)</f>
        <v>0</v>
      </c>
      <c r="J266" s="12"/>
    </row>
    <row r="267" spans="1:10" ht="12">
      <c r="A267" s="102"/>
      <c r="B267" s="8" t="s">
        <v>19</v>
      </c>
      <c r="C267" s="9"/>
      <c r="D267" s="9"/>
      <c r="E267" s="9"/>
      <c r="F267" s="9"/>
      <c r="G267" s="10"/>
      <c r="H267" s="10"/>
      <c r="I267" s="11">
        <f>SUM(E267*10,F267*7,G267*5,H267*15)</f>
        <v>0</v>
      </c>
      <c r="J267" s="12">
        <f>SUM(I266:I267)</f>
        <v>0</v>
      </c>
    </row>
    <row r="268" spans="1:10" ht="12">
      <c r="A268" s="102"/>
      <c r="B268" s="18" t="s">
        <v>20</v>
      </c>
      <c r="C268" s="19">
        <f aca="true" t="shared" si="30" ref="C268:I268">SUM(C260:C267)</f>
        <v>1397</v>
      </c>
      <c r="D268" s="19">
        <f t="shared" si="30"/>
        <v>270</v>
      </c>
      <c r="E268" s="19">
        <f t="shared" si="30"/>
        <v>0</v>
      </c>
      <c r="F268" s="19">
        <f t="shared" si="30"/>
        <v>0</v>
      </c>
      <c r="G268" s="19">
        <f t="shared" si="30"/>
        <v>0</v>
      </c>
      <c r="H268" s="19">
        <f t="shared" si="30"/>
        <v>0</v>
      </c>
      <c r="I268" s="19">
        <f t="shared" si="30"/>
        <v>8382</v>
      </c>
      <c r="J268" s="20">
        <f>SUM(J267,J264)</f>
        <v>8382</v>
      </c>
    </row>
    <row r="269" spans="1:10" ht="12">
      <c r="A269" s="102">
        <v>41850</v>
      </c>
      <c r="B269" s="8" t="s">
        <v>14</v>
      </c>
      <c r="C269" s="9">
        <v>311</v>
      </c>
      <c r="D269" s="9">
        <v>54</v>
      </c>
      <c r="E269" s="9"/>
      <c r="F269" s="9"/>
      <c r="G269" s="10"/>
      <c r="H269" s="10"/>
      <c r="I269" s="11">
        <f>SUM(C269*6,D269*0,H269*15)</f>
        <v>1866</v>
      </c>
      <c r="J269" s="12"/>
    </row>
    <row r="270" spans="1:10" ht="12">
      <c r="A270" s="102"/>
      <c r="B270" s="8" t="s">
        <v>15</v>
      </c>
      <c r="C270" s="9">
        <v>130</v>
      </c>
      <c r="D270" s="9">
        <v>78</v>
      </c>
      <c r="E270" s="9"/>
      <c r="F270" s="9"/>
      <c r="G270" s="10"/>
      <c r="H270" s="10"/>
      <c r="I270" s="11">
        <f>SUM(C270*6,D270*0,H270*15)</f>
        <v>780</v>
      </c>
      <c r="J270" s="12"/>
    </row>
    <row r="271" spans="1:10" ht="12">
      <c r="A271" s="102"/>
      <c r="B271" s="8" t="s">
        <v>21</v>
      </c>
      <c r="C271" s="9">
        <v>303</v>
      </c>
      <c r="D271" s="9">
        <v>109</v>
      </c>
      <c r="E271" s="9"/>
      <c r="F271" s="9"/>
      <c r="G271" s="10"/>
      <c r="H271" s="10"/>
      <c r="I271" s="11">
        <f>SUM(C271*6,D271*0,H271*15)</f>
        <v>1818</v>
      </c>
      <c r="J271" s="12"/>
    </row>
    <row r="272" spans="1:10" ht="12">
      <c r="A272" s="102"/>
      <c r="B272" s="8">
        <v>920</v>
      </c>
      <c r="C272" s="9">
        <v>382</v>
      </c>
      <c r="D272" s="9">
        <v>4</v>
      </c>
      <c r="E272" s="9"/>
      <c r="F272" s="9"/>
      <c r="G272" s="10"/>
      <c r="H272" s="10"/>
      <c r="I272" s="11">
        <f>SUM(C272*6,D272*0,H272*15)</f>
        <v>2292</v>
      </c>
      <c r="J272" s="12"/>
    </row>
    <row r="273" spans="1:10" ht="12">
      <c r="A273" s="102"/>
      <c r="B273" s="8" t="s">
        <v>17</v>
      </c>
      <c r="C273" s="9">
        <v>128</v>
      </c>
      <c r="D273" s="9">
        <v>49</v>
      </c>
      <c r="E273" s="9"/>
      <c r="F273" s="9"/>
      <c r="G273" s="10"/>
      <c r="H273" s="10"/>
      <c r="I273" s="11">
        <f>SUM(C273*6,D273*0,H273*15)</f>
        <v>768</v>
      </c>
      <c r="J273" s="12">
        <f>SUM(I269:I273)</f>
        <v>7524</v>
      </c>
    </row>
    <row r="274" spans="1:10" ht="12">
      <c r="A274" s="102"/>
      <c r="B274" s="13"/>
      <c r="C274" s="14"/>
      <c r="D274" s="14"/>
      <c r="E274" s="14"/>
      <c r="F274" s="14"/>
      <c r="G274" s="15"/>
      <c r="H274" s="15"/>
      <c r="I274" s="16"/>
      <c r="J274" s="17"/>
    </row>
    <row r="275" spans="1:10" ht="12">
      <c r="A275" s="102"/>
      <c r="B275" s="8" t="s">
        <v>18</v>
      </c>
      <c r="C275" s="9"/>
      <c r="D275" s="9"/>
      <c r="E275" s="9"/>
      <c r="F275" s="9"/>
      <c r="G275" s="10"/>
      <c r="H275" s="10"/>
      <c r="I275" s="11">
        <f>SUM(E275*10,F275*7,G275*5,H275*15)</f>
        <v>0</v>
      </c>
      <c r="J275" s="12"/>
    </row>
    <row r="276" spans="1:10" ht="12">
      <c r="A276" s="102"/>
      <c r="B276" s="8" t="s">
        <v>19</v>
      </c>
      <c r="C276" s="9"/>
      <c r="D276" s="9"/>
      <c r="E276" s="9"/>
      <c r="F276" s="9"/>
      <c r="G276" s="10"/>
      <c r="H276" s="10"/>
      <c r="I276" s="11">
        <f>SUM(E276*10,F276*7,G276*5,H276*15)</f>
        <v>0</v>
      </c>
      <c r="J276" s="12">
        <f>SUM(I275:I276)</f>
        <v>0</v>
      </c>
    </row>
    <row r="277" spans="1:10" ht="12">
      <c r="A277" s="102"/>
      <c r="B277" s="18" t="s">
        <v>20</v>
      </c>
      <c r="C277" s="19">
        <f aca="true" t="shared" si="31" ref="C277:I277">SUM(C269:C276)</f>
        <v>1254</v>
      </c>
      <c r="D277" s="19">
        <f t="shared" si="31"/>
        <v>294</v>
      </c>
      <c r="E277" s="19">
        <f t="shared" si="31"/>
        <v>0</v>
      </c>
      <c r="F277" s="19">
        <f t="shared" si="31"/>
        <v>0</v>
      </c>
      <c r="G277" s="19">
        <f t="shared" si="31"/>
        <v>0</v>
      </c>
      <c r="H277" s="19">
        <f t="shared" si="31"/>
        <v>0</v>
      </c>
      <c r="I277" s="19">
        <f t="shared" si="31"/>
        <v>7524</v>
      </c>
      <c r="J277" s="20">
        <f>SUM(J276,J273)</f>
        <v>7524</v>
      </c>
    </row>
    <row r="278" spans="1:10" ht="12">
      <c r="A278" s="102">
        <v>41851</v>
      </c>
      <c r="B278" s="8" t="s">
        <v>14</v>
      </c>
      <c r="C278" s="9">
        <v>228</v>
      </c>
      <c r="D278" s="9">
        <v>84</v>
      </c>
      <c r="E278" s="9"/>
      <c r="F278" s="9"/>
      <c r="G278" s="10"/>
      <c r="H278" s="10"/>
      <c r="I278" s="11">
        <f aca="true" t="shared" si="32" ref="I278:I283">SUM(C278*6,D278*0,H278*15)</f>
        <v>1368</v>
      </c>
      <c r="J278" s="12"/>
    </row>
    <row r="279" spans="1:10" ht="12">
      <c r="A279" s="102"/>
      <c r="B279" s="8" t="s">
        <v>15</v>
      </c>
      <c r="C279" s="9"/>
      <c r="D279" s="9"/>
      <c r="E279" s="9"/>
      <c r="F279" s="9"/>
      <c r="G279" s="10"/>
      <c r="H279" s="10"/>
      <c r="I279" s="11">
        <f t="shared" si="32"/>
        <v>0</v>
      </c>
      <c r="J279" s="12"/>
    </row>
    <row r="280" spans="1:10" ht="12">
      <c r="A280" s="102"/>
      <c r="B280" s="8" t="s">
        <v>21</v>
      </c>
      <c r="C280" s="9">
        <v>418</v>
      </c>
      <c r="D280" s="9">
        <v>93</v>
      </c>
      <c r="E280" s="9"/>
      <c r="F280" s="9"/>
      <c r="G280" s="10"/>
      <c r="H280" s="10"/>
      <c r="I280" s="11">
        <f t="shared" si="32"/>
        <v>2508</v>
      </c>
      <c r="J280" s="12"/>
    </row>
    <row r="281" spans="1:10" ht="12">
      <c r="A281" s="102"/>
      <c r="B281" s="8">
        <v>920</v>
      </c>
      <c r="C281" s="9">
        <v>215</v>
      </c>
      <c r="D281" s="9">
        <v>2</v>
      </c>
      <c r="E281" s="9"/>
      <c r="F281" s="9"/>
      <c r="G281" s="10"/>
      <c r="H281" s="10"/>
      <c r="I281" s="11">
        <f t="shared" si="32"/>
        <v>1290</v>
      </c>
      <c r="J281" s="12"/>
    </row>
    <row r="282" spans="1:10" ht="12">
      <c r="A282" s="102"/>
      <c r="B282" s="8" t="s">
        <v>55</v>
      </c>
      <c r="C282" s="9">
        <v>185</v>
      </c>
      <c r="D282" s="9">
        <v>17</v>
      </c>
      <c r="E282" s="9"/>
      <c r="F282" s="9"/>
      <c r="G282" s="10"/>
      <c r="H282" s="10"/>
      <c r="I282" s="11">
        <f t="shared" si="32"/>
        <v>1110</v>
      </c>
      <c r="J282" s="12"/>
    </row>
    <row r="283" spans="1:10" ht="12">
      <c r="A283" s="102"/>
      <c r="B283" s="8" t="s">
        <v>17</v>
      </c>
      <c r="C283" s="9">
        <v>107</v>
      </c>
      <c r="D283" s="9">
        <v>55</v>
      </c>
      <c r="E283" s="9"/>
      <c r="F283" s="9"/>
      <c r="G283" s="10"/>
      <c r="H283" s="10"/>
      <c r="I283" s="11">
        <f t="shared" si="32"/>
        <v>642</v>
      </c>
      <c r="J283" s="12">
        <f>SUM(I278:I283)</f>
        <v>6918</v>
      </c>
    </row>
    <row r="284" spans="1:10" ht="12">
      <c r="A284" s="102"/>
      <c r="B284" s="13"/>
      <c r="C284" s="14"/>
      <c r="D284" s="14"/>
      <c r="E284" s="14"/>
      <c r="F284" s="14"/>
      <c r="G284" s="15"/>
      <c r="H284" s="15"/>
      <c r="I284" s="16"/>
      <c r="J284" s="17"/>
    </row>
    <row r="285" spans="1:10" ht="12">
      <c r="A285" s="102"/>
      <c r="B285" s="8" t="s">
        <v>18</v>
      </c>
      <c r="C285" s="9"/>
      <c r="D285" s="9"/>
      <c r="E285" s="9"/>
      <c r="F285" s="9"/>
      <c r="G285" s="10"/>
      <c r="H285" s="10"/>
      <c r="I285" s="11">
        <f>SUM(E285*10,F285*7,G285*5,H285*15)</f>
        <v>0</v>
      </c>
      <c r="J285" s="12"/>
    </row>
    <row r="286" spans="1:10" ht="12">
      <c r="A286" s="102"/>
      <c r="B286" s="8" t="s">
        <v>19</v>
      </c>
      <c r="C286" s="9"/>
      <c r="D286" s="9"/>
      <c r="E286" s="9"/>
      <c r="F286" s="9"/>
      <c r="G286" s="10"/>
      <c r="H286" s="10"/>
      <c r="I286" s="11">
        <f>SUM(E286*10,F286*7,G286*5,H286*15)</f>
        <v>0</v>
      </c>
      <c r="J286" s="12">
        <f>SUM(I285:I286)</f>
        <v>0</v>
      </c>
    </row>
    <row r="287" spans="1:10" ht="12">
      <c r="A287" s="102"/>
      <c r="B287" s="18" t="s">
        <v>20</v>
      </c>
      <c r="C287" s="19">
        <f aca="true" t="shared" si="33" ref="C287:I287">SUM(C278:C286)</f>
        <v>1153</v>
      </c>
      <c r="D287" s="19">
        <f t="shared" si="33"/>
        <v>251</v>
      </c>
      <c r="E287" s="19">
        <f t="shared" si="33"/>
        <v>0</v>
      </c>
      <c r="F287" s="19">
        <f t="shared" si="33"/>
        <v>0</v>
      </c>
      <c r="G287" s="19">
        <f t="shared" si="33"/>
        <v>0</v>
      </c>
      <c r="H287" s="19">
        <f t="shared" si="33"/>
        <v>0</v>
      </c>
      <c r="I287" s="19">
        <f t="shared" si="33"/>
        <v>6918</v>
      </c>
      <c r="J287" s="20">
        <f>SUM(J286,J283)</f>
        <v>6918</v>
      </c>
    </row>
    <row r="288" spans="1:10" ht="12">
      <c r="A288" s="103" t="s">
        <v>22</v>
      </c>
      <c r="B288" s="103">
        <v>920</v>
      </c>
      <c r="C288" s="21">
        <f aca="true" t="shared" si="34" ref="C288:J288">SUM(C287,C277,C268,C259,C250,C241,C232,C223)</f>
        <v>11008</v>
      </c>
      <c r="D288" s="21">
        <f t="shared" si="34"/>
        <v>1413</v>
      </c>
      <c r="E288" s="21">
        <f t="shared" si="34"/>
        <v>0</v>
      </c>
      <c r="F288" s="21">
        <f t="shared" si="34"/>
        <v>0</v>
      </c>
      <c r="G288" s="21">
        <f t="shared" si="34"/>
        <v>0</v>
      </c>
      <c r="H288" s="21">
        <f t="shared" si="34"/>
        <v>0</v>
      </c>
      <c r="I288" s="21">
        <f t="shared" si="34"/>
        <v>66048</v>
      </c>
      <c r="J288" s="21">
        <f t="shared" si="34"/>
        <v>66048</v>
      </c>
    </row>
    <row r="289" spans="1:10" ht="12">
      <c r="A289" s="105"/>
      <c r="B289" s="105"/>
      <c r="C289" s="23">
        <f>SUM(C288,C214,C150,C86,C22)</f>
        <v>53155</v>
      </c>
      <c r="D289" s="23">
        <f>SUM(D288,D214,D150,D86,D22)</f>
        <v>5944</v>
      </c>
      <c r="E289" s="23">
        <f aca="true" t="shared" si="35" ref="E289:J289">SUM(E288:E288,E214,E150,E86,E22)</f>
        <v>0</v>
      </c>
      <c r="F289" s="23">
        <f t="shared" si="35"/>
        <v>0</v>
      </c>
      <c r="G289" s="23">
        <f t="shared" si="35"/>
        <v>0</v>
      </c>
      <c r="H289" s="23">
        <f t="shared" si="35"/>
        <v>0</v>
      </c>
      <c r="I289" s="23">
        <f t="shared" si="35"/>
        <v>318930</v>
      </c>
      <c r="J289" s="23">
        <f t="shared" si="35"/>
        <v>182988</v>
      </c>
    </row>
  </sheetData>
  <sheetProtection selectLockedCells="1" selectUnlockedCells="1"/>
  <mergeCells count="41">
    <mergeCell ref="A260:A268"/>
    <mergeCell ref="A269:A277"/>
    <mergeCell ref="A278:A287"/>
    <mergeCell ref="A288:B288"/>
    <mergeCell ref="A289:B289"/>
    <mergeCell ref="A214:B214"/>
    <mergeCell ref="A215:A223"/>
    <mergeCell ref="A224:A232"/>
    <mergeCell ref="A233:A241"/>
    <mergeCell ref="A242:A250"/>
    <mergeCell ref="A251:A259"/>
    <mergeCell ref="A160:A168"/>
    <mergeCell ref="A169:A177"/>
    <mergeCell ref="A178:A186"/>
    <mergeCell ref="A187:A195"/>
    <mergeCell ref="A196:A204"/>
    <mergeCell ref="A205:A213"/>
    <mergeCell ref="A114:A122"/>
    <mergeCell ref="A123:A131"/>
    <mergeCell ref="A132:A140"/>
    <mergeCell ref="A141:A149"/>
    <mergeCell ref="A150:B150"/>
    <mergeCell ref="A151:A159"/>
    <mergeCell ref="A68:A76"/>
    <mergeCell ref="A77:A85"/>
    <mergeCell ref="A86:B86"/>
    <mergeCell ref="A87:A95"/>
    <mergeCell ref="A96:A104"/>
    <mergeCell ref="A105:A113"/>
    <mergeCell ref="A22:B22"/>
    <mergeCell ref="A23:A31"/>
    <mergeCell ref="A32:A40"/>
    <mergeCell ref="A41:A49"/>
    <mergeCell ref="A50:A58"/>
    <mergeCell ref="A59:A67"/>
    <mergeCell ref="A1:J1"/>
    <mergeCell ref="A2:B2"/>
    <mergeCell ref="C2:D2"/>
    <mergeCell ref="E2:G2"/>
    <mergeCell ref="A4:A12"/>
    <mergeCell ref="A13:A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J320"/>
  <sheetViews>
    <sheetView zoomScale="110" zoomScaleNormal="110" zoomScalePageLayoutView="0" workbookViewId="0" topLeftCell="A307">
      <selection activeCell="C321" sqref="C321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  <col min="11" max="11" width="9.8515625" style="0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41852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44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A3"/>
      <c r="IB3"/>
      <c r="IC3"/>
      <c r="ID3"/>
      <c r="IE3"/>
      <c r="IF3"/>
      <c r="IG3"/>
      <c r="IH3"/>
      <c r="II3"/>
      <c r="IJ3"/>
    </row>
    <row r="4" spans="1:10" ht="12">
      <c r="A4" s="102">
        <v>41852</v>
      </c>
      <c r="B4" s="8" t="s">
        <v>14</v>
      </c>
      <c r="C4" s="9">
        <v>339</v>
      </c>
      <c r="D4" s="9">
        <v>340</v>
      </c>
      <c r="E4" s="9"/>
      <c r="F4" s="9"/>
      <c r="G4" s="10"/>
      <c r="H4" s="10"/>
      <c r="I4" s="11">
        <f aca="true" t="shared" si="0" ref="I4:I9">SUM(C4*6,D4*0,H4*15)</f>
        <v>2034</v>
      </c>
      <c r="J4" s="12"/>
    </row>
    <row r="5" spans="1:10" ht="12">
      <c r="A5" s="102"/>
      <c r="B5" s="8" t="s">
        <v>15</v>
      </c>
      <c r="C5" s="9">
        <v>516</v>
      </c>
      <c r="D5" s="9">
        <v>89</v>
      </c>
      <c r="E5" s="9"/>
      <c r="F5" s="9"/>
      <c r="G5" s="10"/>
      <c r="H5" s="10"/>
      <c r="I5" s="11">
        <f t="shared" si="0"/>
        <v>3096</v>
      </c>
      <c r="J5" s="12"/>
    </row>
    <row r="6" spans="1:10" ht="12">
      <c r="A6" s="102"/>
      <c r="B6" s="8" t="s">
        <v>16</v>
      </c>
      <c r="C6" s="9"/>
      <c r="D6" s="9"/>
      <c r="E6" s="9"/>
      <c r="F6" s="9"/>
      <c r="G6" s="10"/>
      <c r="H6" s="10"/>
      <c r="I6" s="11">
        <f t="shared" si="0"/>
        <v>0</v>
      </c>
      <c r="J6" s="12"/>
    </row>
    <row r="7" spans="1:10" ht="12">
      <c r="A7" s="102"/>
      <c r="B7" s="8">
        <v>920</v>
      </c>
      <c r="C7" s="9">
        <v>290</v>
      </c>
      <c r="D7" s="9">
        <v>27</v>
      </c>
      <c r="E7" s="9"/>
      <c r="F7" s="9"/>
      <c r="G7" s="10"/>
      <c r="H7" s="10"/>
      <c r="I7" s="11">
        <f t="shared" si="0"/>
        <v>1740</v>
      </c>
      <c r="J7" s="12"/>
    </row>
    <row r="8" spans="1:10" ht="12">
      <c r="A8" s="102"/>
      <c r="B8" s="8" t="s">
        <v>56</v>
      </c>
      <c r="C8" s="9">
        <v>207</v>
      </c>
      <c r="D8" s="9">
        <v>13</v>
      </c>
      <c r="E8" s="9"/>
      <c r="F8" s="9"/>
      <c r="G8" s="10"/>
      <c r="H8" s="10"/>
      <c r="I8" s="11">
        <f t="shared" si="0"/>
        <v>1242</v>
      </c>
      <c r="J8" s="12"/>
    </row>
    <row r="9" spans="1:10" ht="12">
      <c r="A9" s="102"/>
      <c r="B9" s="8" t="s">
        <v>17</v>
      </c>
      <c r="C9" s="9">
        <v>176</v>
      </c>
      <c r="D9" s="9">
        <v>56</v>
      </c>
      <c r="E9" s="9"/>
      <c r="F9" s="9"/>
      <c r="G9" s="10"/>
      <c r="H9" s="10"/>
      <c r="I9" s="11">
        <f t="shared" si="0"/>
        <v>1056</v>
      </c>
      <c r="J9" s="12">
        <f>SUM(I4:I9)</f>
        <v>9168</v>
      </c>
    </row>
    <row r="10" spans="1:10" ht="12">
      <c r="A10" s="102"/>
      <c r="B10" s="13"/>
      <c r="C10" s="14"/>
      <c r="D10" s="14"/>
      <c r="E10" s="14"/>
      <c r="F10" s="14"/>
      <c r="G10" s="15"/>
      <c r="H10" s="15"/>
      <c r="I10" s="16"/>
      <c r="J10" s="17"/>
    </row>
    <row r="11" spans="1:10" ht="12">
      <c r="A11" s="102"/>
      <c r="B11" s="8" t="s">
        <v>18</v>
      </c>
      <c r="C11" s="9"/>
      <c r="D11" s="9"/>
      <c r="E11" s="9"/>
      <c r="F11" s="9"/>
      <c r="G11" s="10"/>
      <c r="H11" s="10"/>
      <c r="I11" s="11">
        <f>SUM(E11*10,F11*7,G11*5,H11*15)</f>
        <v>0</v>
      </c>
      <c r="J11" s="12"/>
    </row>
    <row r="12" spans="1:10" ht="12">
      <c r="A12" s="102"/>
      <c r="B12" s="8" t="s">
        <v>19</v>
      </c>
      <c r="C12" s="9"/>
      <c r="D12" s="9"/>
      <c r="E12" s="9"/>
      <c r="F12" s="9"/>
      <c r="G12" s="10"/>
      <c r="H12" s="10"/>
      <c r="I12" s="11">
        <f>SUM(E12*10,F12*7,G12*5,H12*15)</f>
        <v>0</v>
      </c>
      <c r="J12" s="12">
        <f>SUM(I11:I12)</f>
        <v>0</v>
      </c>
    </row>
    <row r="13" spans="1:10" ht="12">
      <c r="A13" s="102"/>
      <c r="B13" s="18" t="s">
        <v>20</v>
      </c>
      <c r="C13" s="19">
        <f aca="true" t="shared" si="1" ref="C13:I13">SUM(C4:C12)</f>
        <v>1528</v>
      </c>
      <c r="D13" s="19">
        <f t="shared" si="1"/>
        <v>525</v>
      </c>
      <c r="E13" s="19">
        <f t="shared" si="1"/>
        <v>0</v>
      </c>
      <c r="F13" s="19">
        <f t="shared" si="1"/>
        <v>0</v>
      </c>
      <c r="G13" s="19">
        <f t="shared" si="1"/>
        <v>0</v>
      </c>
      <c r="H13" s="19">
        <f t="shared" si="1"/>
        <v>0</v>
      </c>
      <c r="I13" s="19">
        <f t="shared" si="1"/>
        <v>9168</v>
      </c>
      <c r="J13" s="20">
        <f>SUM(J12,J9)</f>
        <v>9168</v>
      </c>
    </row>
    <row r="14" spans="1:10" ht="12">
      <c r="A14" s="102">
        <v>41853</v>
      </c>
      <c r="B14" s="8" t="s">
        <v>14</v>
      </c>
      <c r="C14" s="9">
        <v>1140</v>
      </c>
      <c r="D14" s="9">
        <v>137</v>
      </c>
      <c r="E14" s="9"/>
      <c r="F14" s="9"/>
      <c r="G14" s="10"/>
      <c r="H14" s="10"/>
      <c r="I14" s="11">
        <f aca="true" t="shared" si="2" ref="I14:I19">SUM(C14*6,D14*0,H14*15)</f>
        <v>6840</v>
      </c>
      <c r="J14" s="12"/>
    </row>
    <row r="15" spans="1:10" ht="12">
      <c r="A15" s="102"/>
      <c r="B15" s="8" t="s">
        <v>15</v>
      </c>
      <c r="C15" s="9">
        <v>953</v>
      </c>
      <c r="D15" s="9">
        <v>120</v>
      </c>
      <c r="E15" s="9"/>
      <c r="F15" s="9"/>
      <c r="G15" s="10"/>
      <c r="H15" s="10"/>
      <c r="I15" s="11">
        <f t="shared" si="2"/>
        <v>5718</v>
      </c>
      <c r="J15" s="12"/>
    </row>
    <row r="16" spans="1:10" ht="12">
      <c r="A16" s="102"/>
      <c r="B16" s="8" t="s">
        <v>16</v>
      </c>
      <c r="C16" s="9"/>
      <c r="D16" s="9"/>
      <c r="E16" s="9"/>
      <c r="F16" s="9"/>
      <c r="G16" s="10"/>
      <c r="H16" s="10"/>
      <c r="I16" s="11">
        <f t="shared" si="2"/>
        <v>0</v>
      </c>
      <c r="J16" s="12"/>
    </row>
    <row r="17" spans="1:10" ht="12">
      <c r="A17" s="102"/>
      <c r="B17" s="8">
        <v>920</v>
      </c>
      <c r="C17" s="9">
        <v>777</v>
      </c>
      <c r="D17" s="9">
        <v>64</v>
      </c>
      <c r="E17" s="9"/>
      <c r="F17" s="9"/>
      <c r="G17" s="10"/>
      <c r="H17" s="10"/>
      <c r="I17" s="11">
        <f t="shared" si="2"/>
        <v>4662</v>
      </c>
      <c r="J17" s="12"/>
    </row>
    <row r="18" spans="1:10" ht="12">
      <c r="A18" s="102"/>
      <c r="B18" s="8" t="s">
        <v>56</v>
      </c>
      <c r="C18" s="9">
        <v>328</v>
      </c>
      <c r="D18" s="9">
        <v>0</v>
      </c>
      <c r="E18" s="9"/>
      <c r="F18" s="9"/>
      <c r="G18" s="10"/>
      <c r="H18" s="10"/>
      <c r="I18" s="11">
        <f t="shared" si="2"/>
        <v>1968</v>
      </c>
      <c r="J18" s="12"/>
    </row>
    <row r="19" spans="1:10" ht="12">
      <c r="A19" s="102"/>
      <c r="B19" t="s">
        <v>17</v>
      </c>
      <c r="C19" s="9">
        <v>380</v>
      </c>
      <c r="D19" s="9">
        <v>72</v>
      </c>
      <c r="E19" s="9"/>
      <c r="F19" s="9"/>
      <c r="G19" s="10"/>
      <c r="H19" s="10"/>
      <c r="I19" s="11">
        <f t="shared" si="2"/>
        <v>2280</v>
      </c>
      <c r="J19" s="12">
        <f>SUM(I14:I19)</f>
        <v>21468</v>
      </c>
    </row>
    <row r="20" spans="1:10" ht="12">
      <c r="A20" s="102"/>
      <c r="B20" s="13"/>
      <c r="C20" s="14"/>
      <c r="D20" s="14"/>
      <c r="E20" s="14"/>
      <c r="F20" s="14"/>
      <c r="G20" s="15"/>
      <c r="H20" s="15"/>
      <c r="I20" s="16"/>
      <c r="J20" s="17"/>
    </row>
    <row r="21" spans="1:10" ht="12">
      <c r="A21" s="102"/>
      <c r="B21" s="8" t="s">
        <v>18</v>
      </c>
      <c r="C21" s="9"/>
      <c r="D21" s="9"/>
      <c r="E21" s="9"/>
      <c r="F21" s="9"/>
      <c r="G21" s="10"/>
      <c r="H21" s="10"/>
      <c r="I21" s="11">
        <f>SUM(E21*10,F21*7,G21*5,H21*15)</f>
        <v>0</v>
      </c>
      <c r="J21" s="12"/>
    </row>
    <row r="22" spans="1:10" ht="12">
      <c r="A22" s="102"/>
      <c r="B22" s="8" t="s">
        <v>19</v>
      </c>
      <c r="C22" s="9"/>
      <c r="D22" s="9"/>
      <c r="E22" s="9"/>
      <c r="F22" s="9"/>
      <c r="G22" s="10"/>
      <c r="H22" s="10"/>
      <c r="I22" s="11">
        <f>SUM(E22*10,F22*7,G22*5,H22*15)</f>
        <v>0</v>
      </c>
      <c r="J22" s="12">
        <f>SUM(I21:I22)</f>
        <v>0</v>
      </c>
    </row>
    <row r="23" spans="1:10" ht="12">
      <c r="A23" s="102"/>
      <c r="B23" s="18" t="s">
        <v>20</v>
      </c>
      <c r="C23" s="19">
        <f aca="true" t="shared" si="3" ref="C23:I23">SUM(C14:C22)</f>
        <v>3578</v>
      </c>
      <c r="D23" s="19">
        <f t="shared" si="3"/>
        <v>393</v>
      </c>
      <c r="E23" s="19">
        <f t="shared" si="3"/>
        <v>0</v>
      </c>
      <c r="F23" s="19">
        <f t="shared" si="3"/>
        <v>0</v>
      </c>
      <c r="G23" s="19">
        <f t="shared" si="3"/>
        <v>0</v>
      </c>
      <c r="H23" s="19">
        <f t="shared" si="3"/>
        <v>0</v>
      </c>
      <c r="I23" s="19">
        <f t="shared" si="3"/>
        <v>21468</v>
      </c>
      <c r="J23" s="20">
        <f>SUM(J22,J19)</f>
        <v>21468</v>
      </c>
    </row>
    <row r="24" spans="1:10" ht="12">
      <c r="A24" s="103" t="s">
        <v>22</v>
      </c>
      <c r="B24" s="103">
        <v>920</v>
      </c>
      <c r="C24" s="21">
        <f>SUM(C23,C13)</f>
        <v>5106</v>
      </c>
      <c r="D24" s="21">
        <f aca="true" t="shared" si="4" ref="D24:J24">SUM(D23,D13)</f>
        <v>918</v>
      </c>
      <c r="E24" s="21">
        <f t="shared" si="4"/>
        <v>0</v>
      </c>
      <c r="F24" s="21">
        <f t="shared" si="4"/>
        <v>0</v>
      </c>
      <c r="G24" s="21">
        <f t="shared" si="4"/>
        <v>0</v>
      </c>
      <c r="H24" s="21">
        <f t="shared" si="4"/>
        <v>0</v>
      </c>
      <c r="I24" s="21">
        <f t="shared" si="4"/>
        <v>30636</v>
      </c>
      <c r="J24" s="21">
        <f t="shared" si="4"/>
        <v>30636</v>
      </c>
    </row>
    <row r="25" spans="1:10" ht="12">
      <c r="A25" s="102">
        <v>41854</v>
      </c>
      <c r="B25" s="8" t="s">
        <v>14</v>
      </c>
      <c r="C25" s="9">
        <v>1442</v>
      </c>
      <c r="D25" s="9">
        <v>75</v>
      </c>
      <c r="E25" s="9"/>
      <c r="F25" s="9"/>
      <c r="G25" s="10"/>
      <c r="H25" s="10"/>
      <c r="I25" s="11">
        <f aca="true" t="shared" si="5" ref="I25:I30">SUM(C25*6,D25*0,H25*15)</f>
        <v>8652</v>
      </c>
      <c r="J25" s="12"/>
    </row>
    <row r="26" spans="1:10" ht="12">
      <c r="A26" s="102"/>
      <c r="B26" s="8" t="s">
        <v>15</v>
      </c>
      <c r="C26" s="9">
        <v>1052</v>
      </c>
      <c r="D26" s="9">
        <v>261</v>
      </c>
      <c r="E26" s="9"/>
      <c r="F26" s="9"/>
      <c r="G26" s="10"/>
      <c r="H26" s="10"/>
      <c r="I26" s="11">
        <f t="shared" si="5"/>
        <v>6312</v>
      </c>
      <c r="J26" s="12"/>
    </row>
    <row r="27" spans="1:10" ht="12">
      <c r="A27" s="102"/>
      <c r="B27" s="8" t="s">
        <v>16</v>
      </c>
      <c r="C27" s="9"/>
      <c r="D27" s="9"/>
      <c r="E27" s="9"/>
      <c r="F27" s="9"/>
      <c r="G27" s="10"/>
      <c r="H27" s="10"/>
      <c r="I27" s="11">
        <f t="shared" si="5"/>
        <v>0</v>
      </c>
      <c r="J27" s="12"/>
    </row>
    <row r="28" spans="1:10" ht="12">
      <c r="A28" s="102"/>
      <c r="B28" s="8">
        <v>920</v>
      </c>
      <c r="C28" s="9">
        <v>746</v>
      </c>
      <c r="D28" s="9">
        <v>50</v>
      </c>
      <c r="E28" s="9"/>
      <c r="F28" s="9"/>
      <c r="G28" s="10"/>
      <c r="H28" s="10"/>
      <c r="I28" s="11">
        <f t="shared" si="5"/>
        <v>4476</v>
      </c>
      <c r="J28" s="12"/>
    </row>
    <row r="29" spans="1:10" ht="12">
      <c r="A29" s="102"/>
      <c r="B29" s="8" t="s">
        <v>56</v>
      </c>
      <c r="C29" s="9">
        <v>606</v>
      </c>
      <c r="D29" s="9">
        <v>28</v>
      </c>
      <c r="E29" s="9"/>
      <c r="F29" s="9"/>
      <c r="G29" s="10"/>
      <c r="H29" s="10"/>
      <c r="I29" s="11">
        <f t="shared" si="5"/>
        <v>3636</v>
      </c>
      <c r="J29" s="12"/>
    </row>
    <row r="30" spans="1:10" ht="12">
      <c r="A30" s="102"/>
      <c r="B30" s="8" t="s">
        <v>17</v>
      </c>
      <c r="C30" s="9">
        <v>626</v>
      </c>
      <c r="D30" s="9">
        <v>122</v>
      </c>
      <c r="E30" s="9"/>
      <c r="F30" s="9"/>
      <c r="G30" s="10"/>
      <c r="H30" s="10"/>
      <c r="I30" s="11">
        <f t="shared" si="5"/>
        <v>3756</v>
      </c>
      <c r="J30" s="12">
        <f>SUM(I25:I30)</f>
        <v>26832</v>
      </c>
    </row>
    <row r="31" spans="1:10" ht="12">
      <c r="A31" s="102"/>
      <c r="B31" s="13"/>
      <c r="C31" s="14"/>
      <c r="D31" s="14"/>
      <c r="E31" s="14"/>
      <c r="F31" s="14"/>
      <c r="G31" s="15"/>
      <c r="H31" s="15"/>
      <c r="I31" s="16"/>
      <c r="J31" s="17"/>
    </row>
    <row r="32" spans="1:10" ht="12">
      <c r="A32" s="102"/>
      <c r="B32" s="8" t="s">
        <v>18</v>
      </c>
      <c r="C32" s="9"/>
      <c r="D32" s="9"/>
      <c r="E32" s="9"/>
      <c r="F32" s="9"/>
      <c r="G32" s="10"/>
      <c r="H32" s="10"/>
      <c r="I32" s="11">
        <f>SUM(E32*10,F32*7,G32*5,H32*15)</f>
        <v>0</v>
      </c>
      <c r="J32" s="12"/>
    </row>
    <row r="33" spans="1:10" ht="12">
      <c r="A33" s="102"/>
      <c r="B33" s="8" t="s">
        <v>19</v>
      </c>
      <c r="C33" s="9"/>
      <c r="D33" s="9"/>
      <c r="E33" s="9"/>
      <c r="F33" s="9"/>
      <c r="G33" s="10"/>
      <c r="H33" s="10"/>
      <c r="I33" s="11">
        <f>SUM(E33*10,F33*7,G33*5,H33*15)</f>
        <v>0</v>
      </c>
      <c r="J33" s="12">
        <f>SUM(I32:I33)</f>
        <v>0</v>
      </c>
    </row>
    <row r="34" spans="1:10" ht="12">
      <c r="A34" s="102"/>
      <c r="B34" s="18" t="s">
        <v>20</v>
      </c>
      <c r="C34" s="19">
        <f aca="true" t="shared" si="6" ref="C34:I34">SUM(C25:C33)</f>
        <v>4472</v>
      </c>
      <c r="D34" s="19">
        <f t="shared" si="6"/>
        <v>536</v>
      </c>
      <c r="E34" s="19">
        <f t="shared" si="6"/>
        <v>0</v>
      </c>
      <c r="F34" s="19">
        <f t="shared" si="6"/>
        <v>0</v>
      </c>
      <c r="G34" s="19">
        <f t="shared" si="6"/>
        <v>0</v>
      </c>
      <c r="H34" s="19">
        <f t="shared" si="6"/>
        <v>0</v>
      </c>
      <c r="I34" s="19">
        <f t="shared" si="6"/>
        <v>26832</v>
      </c>
      <c r="J34" s="20">
        <f>SUM(J33,J30)</f>
        <v>26832</v>
      </c>
    </row>
    <row r="35" spans="1:10" ht="12">
      <c r="A35" s="102">
        <v>41855</v>
      </c>
      <c r="B35" s="8" t="s">
        <v>14</v>
      </c>
      <c r="C35" s="9">
        <v>204</v>
      </c>
      <c r="D35" s="9">
        <v>67</v>
      </c>
      <c r="E35" s="9"/>
      <c r="F35" s="9"/>
      <c r="G35" s="10"/>
      <c r="H35" s="10"/>
      <c r="I35" s="11">
        <f aca="true" t="shared" si="7" ref="I35:I40">SUM(C35*6,D35*0,H35*15)</f>
        <v>1224</v>
      </c>
      <c r="J35" s="12"/>
    </row>
    <row r="36" spans="1:10" ht="12">
      <c r="A36" s="102"/>
      <c r="B36" s="8" t="s">
        <v>15</v>
      </c>
      <c r="C36" s="9">
        <v>229</v>
      </c>
      <c r="D36" s="9">
        <v>38</v>
      </c>
      <c r="E36" s="9"/>
      <c r="F36" s="9"/>
      <c r="G36" s="10"/>
      <c r="H36" s="10"/>
      <c r="I36" s="11">
        <f t="shared" si="7"/>
        <v>1374</v>
      </c>
      <c r="J36" s="12"/>
    </row>
    <row r="37" spans="1:10" ht="12">
      <c r="A37" s="102"/>
      <c r="B37" s="8" t="s">
        <v>16</v>
      </c>
      <c r="C37" s="9"/>
      <c r="D37" s="9"/>
      <c r="E37" s="9"/>
      <c r="F37" s="9"/>
      <c r="G37" s="10"/>
      <c r="H37" s="10"/>
      <c r="I37" s="11">
        <f t="shared" si="7"/>
        <v>0</v>
      </c>
      <c r="J37" s="12"/>
    </row>
    <row r="38" spans="1:10" ht="12">
      <c r="A38" s="102"/>
      <c r="B38" s="8">
        <v>920</v>
      </c>
      <c r="C38" s="9">
        <v>151</v>
      </c>
      <c r="D38" s="9">
        <v>22</v>
      </c>
      <c r="E38" s="9"/>
      <c r="F38" s="9"/>
      <c r="G38" s="10"/>
      <c r="H38" s="10"/>
      <c r="I38" s="11">
        <f t="shared" si="7"/>
        <v>906</v>
      </c>
      <c r="J38" s="12"/>
    </row>
    <row r="39" spans="1:10" ht="12">
      <c r="A39" s="102"/>
      <c r="B39" s="8" t="s">
        <v>56</v>
      </c>
      <c r="C39" s="9">
        <v>205</v>
      </c>
      <c r="D39" s="9">
        <v>5</v>
      </c>
      <c r="E39" s="9"/>
      <c r="F39" s="9"/>
      <c r="G39" s="10"/>
      <c r="H39" s="10"/>
      <c r="I39" s="11">
        <f t="shared" si="7"/>
        <v>1230</v>
      </c>
      <c r="J39" s="12"/>
    </row>
    <row r="40" spans="1:10" ht="12">
      <c r="A40" s="102"/>
      <c r="B40" s="8" t="s">
        <v>17</v>
      </c>
      <c r="C40" s="9">
        <v>86</v>
      </c>
      <c r="D40" s="9">
        <v>107</v>
      </c>
      <c r="E40" s="9"/>
      <c r="F40" s="9"/>
      <c r="G40" s="10"/>
      <c r="H40" s="10"/>
      <c r="I40" s="11">
        <f t="shared" si="7"/>
        <v>516</v>
      </c>
      <c r="J40" s="12">
        <f>SUM(I35:I40)</f>
        <v>5250</v>
      </c>
    </row>
    <row r="41" spans="1:10" ht="12">
      <c r="A41" s="102"/>
      <c r="B41" s="13"/>
      <c r="C41" s="14"/>
      <c r="D41" s="14"/>
      <c r="E41" s="14"/>
      <c r="F41" s="14"/>
      <c r="G41" s="15"/>
      <c r="H41" s="15"/>
      <c r="I41" s="16"/>
      <c r="J41" s="17"/>
    </row>
    <row r="42" spans="1:10" ht="12">
      <c r="A42" s="102"/>
      <c r="B42" s="8" t="s">
        <v>18</v>
      </c>
      <c r="C42" s="9"/>
      <c r="D42" s="9"/>
      <c r="E42" s="9"/>
      <c r="F42" s="9"/>
      <c r="G42" s="10"/>
      <c r="H42" s="10"/>
      <c r="I42" s="11">
        <f>SUM(E42*10,F42*7,G42*5,H42*15)</f>
        <v>0</v>
      </c>
      <c r="J42" s="12"/>
    </row>
    <row r="43" spans="1:10" ht="12">
      <c r="A43" s="102"/>
      <c r="B43" s="8" t="s">
        <v>19</v>
      </c>
      <c r="C43" s="9"/>
      <c r="D43" s="9"/>
      <c r="E43" s="9"/>
      <c r="F43" s="9"/>
      <c r="G43" s="10"/>
      <c r="H43" s="10"/>
      <c r="I43" s="11">
        <f>SUM(E43*10,F43*7,G43*5,H43*15)</f>
        <v>0</v>
      </c>
      <c r="J43" s="12">
        <f>SUM(I42:I43)</f>
        <v>0</v>
      </c>
    </row>
    <row r="44" spans="1:10" ht="12">
      <c r="A44" s="102"/>
      <c r="B44" s="18" t="s">
        <v>20</v>
      </c>
      <c r="C44" s="19">
        <f aca="true" t="shared" si="8" ref="C44:I44">SUM(C35:C43)</f>
        <v>875</v>
      </c>
      <c r="D44" s="19">
        <f t="shared" si="8"/>
        <v>239</v>
      </c>
      <c r="E44" s="19">
        <f t="shared" si="8"/>
        <v>0</v>
      </c>
      <c r="F44" s="19">
        <f t="shared" si="8"/>
        <v>0</v>
      </c>
      <c r="G44" s="19">
        <f t="shared" si="8"/>
        <v>0</v>
      </c>
      <c r="H44" s="19">
        <f t="shared" si="8"/>
        <v>0</v>
      </c>
      <c r="I44" s="19">
        <f t="shared" si="8"/>
        <v>5250</v>
      </c>
      <c r="J44" s="20">
        <f>SUM(J43,J40)</f>
        <v>5250</v>
      </c>
    </row>
    <row r="45" spans="1:10" ht="12">
      <c r="A45" s="102">
        <v>41856</v>
      </c>
      <c r="B45" s="8" t="s">
        <v>14</v>
      </c>
      <c r="C45" s="9">
        <v>172</v>
      </c>
      <c r="D45" s="9">
        <v>6</v>
      </c>
      <c r="E45" s="9"/>
      <c r="F45" s="9"/>
      <c r="G45" s="10"/>
      <c r="H45" s="10"/>
      <c r="I45" s="11">
        <f aca="true" t="shared" si="9" ref="I45:I50">SUM(C45*6,D45*0,H45*15)</f>
        <v>1032</v>
      </c>
      <c r="J45" s="12"/>
    </row>
    <row r="46" spans="1:10" ht="12">
      <c r="A46" s="102"/>
      <c r="B46" s="8" t="s">
        <v>15</v>
      </c>
      <c r="C46" s="9">
        <v>154</v>
      </c>
      <c r="D46" s="9">
        <v>28</v>
      </c>
      <c r="E46" s="9"/>
      <c r="F46" s="9"/>
      <c r="G46" s="10"/>
      <c r="H46" s="10"/>
      <c r="I46" s="11">
        <f t="shared" si="9"/>
        <v>924</v>
      </c>
      <c r="J46" s="12"/>
    </row>
    <row r="47" spans="1:10" ht="12">
      <c r="A47" s="102"/>
      <c r="B47" s="8" t="s">
        <v>16</v>
      </c>
      <c r="C47" s="9"/>
      <c r="D47" s="9"/>
      <c r="E47" s="9"/>
      <c r="F47" s="9"/>
      <c r="G47" s="10"/>
      <c r="H47" s="10"/>
      <c r="I47" s="11">
        <f t="shared" si="9"/>
        <v>0</v>
      </c>
      <c r="J47" s="12"/>
    </row>
    <row r="48" spans="1:10" ht="12">
      <c r="A48" s="102"/>
      <c r="B48" s="8">
        <v>920</v>
      </c>
      <c r="C48" s="9">
        <v>130</v>
      </c>
      <c r="D48" s="9">
        <v>10</v>
      </c>
      <c r="E48" s="9"/>
      <c r="F48" s="9"/>
      <c r="G48" s="10"/>
      <c r="H48" s="10"/>
      <c r="I48" s="11">
        <f t="shared" si="9"/>
        <v>780</v>
      </c>
      <c r="J48" s="12"/>
    </row>
    <row r="49" spans="1:10" ht="12">
      <c r="A49" s="102"/>
      <c r="B49" s="8" t="s">
        <v>56</v>
      </c>
      <c r="C49" s="9">
        <v>152</v>
      </c>
      <c r="D49" s="9">
        <v>8</v>
      </c>
      <c r="E49" s="9"/>
      <c r="F49" s="9"/>
      <c r="G49" s="10"/>
      <c r="H49" s="10"/>
      <c r="I49" s="11">
        <f t="shared" si="9"/>
        <v>912</v>
      </c>
      <c r="J49" s="12"/>
    </row>
    <row r="50" spans="1:10" ht="12">
      <c r="A50" s="102"/>
      <c r="B50" s="8" t="s">
        <v>17</v>
      </c>
      <c r="C50" s="9">
        <v>86</v>
      </c>
      <c r="D50" s="9">
        <v>7</v>
      </c>
      <c r="E50" s="9"/>
      <c r="F50" s="9"/>
      <c r="G50" s="10"/>
      <c r="H50" s="10"/>
      <c r="I50" s="11">
        <f t="shared" si="9"/>
        <v>516</v>
      </c>
      <c r="J50" s="12">
        <f>SUM(I45:I50)</f>
        <v>4164</v>
      </c>
    </row>
    <row r="51" spans="1:10" ht="12">
      <c r="A51" s="102"/>
      <c r="B51" s="13"/>
      <c r="C51" s="14"/>
      <c r="D51" s="14"/>
      <c r="E51" s="14"/>
      <c r="F51" s="14"/>
      <c r="G51" s="15"/>
      <c r="H51" s="15"/>
      <c r="I51" s="16"/>
      <c r="J51" s="17"/>
    </row>
    <row r="52" spans="1:10" ht="12">
      <c r="A52" s="102"/>
      <c r="B52" s="8" t="s">
        <v>18</v>
      </c>
      <c r="C52" s="9"/>
      <c r="D52" s="9"/>
      <c r="E52" s="9"/>
      <c r="F52" s="9"/>
      <c r="G52" s="10"/>
      <c r="H52" s="10"/>
      <c r="I52" s="11">
        <f>SUM(E52*10,F52*7,G52*5,H52*15)</f>
        <v>0</v>
      </c>
      <c r="J52" s="12"/>
    </row>
    <row r="53" spans="1:10" ht="12">
      <c r="A53" s="102"/>
      <c r="B53" s="8" t="s">
        <v>19</v>
      </c>
      <c r="C53" s="9"/>
      <c r="D53" s="9"/>
      <c r="E53" s="9"/>
      <c r="F53" s="9"/>
      <c r="G53" s="10"/>
      <c r="H53" s="10"/>
      <c r="I53" s="11">
        <f>SUM(E53*10,F53*7,G53*5,H53*15)</f>
        <v>0</v>
      </c>
      <c r="J53" s="12">
        <f>SUM(I52:I53)</f>
        <v>0</v>
      </c>
    </row>
    <row r="54" spans="1:10" ht="12">
      <c r="A54" s="102"/>
      <c r="B54" s="18" t="s">
        <v>20</v>
      </c>
      <c r="C54" s="19">
        <f aca="true" t="shared" si="10" ref="C54:I54">SUM(C45:C53)</f>
        <v>694</v>
      </c>
      <c r="D54" s="19">
        <f t="shared" si="10"/>
        <v>59</v>
      </c>
      <c r="E54" s="19">
        <f t="shared" si="10"/>
        <v>0</v>
      </c>
      <c r="F54" s="19">
        <f t="shared" si="10"/>
        <v>0</v>
      </c>
      <c r="G54" s="19">
        <f t="shared" si="10"/>
        <v>0</v>
      </c>
      <c r="H54" s="19">
        <f t="shared" si="10"/>
        <v>0</v>
      </c>
      <c r="I54" s="19">
        <f t="shared" si="10"/>
        <v>4164</v>
      </c>
      <c r="J54" s="20">
        <f>SUM(J53,J50)</f>
        <v>4164</v>
      </c>
    </row>
    <row r="55" spans="1:10" ht="12">
      <c r="A55" s="102">
        <v>41857</v>
      </c>
      <c r="B55" s="8" t="s">
        <v>14</v>
      </c>
      <c r="C55" s="9">
        <v>226</v>
      </c>
      <c r="D55" s="9">
        <v>36</v>
      </c>
      <c r="E55" s="9"/>
      <c r="F55" s="9"/>
      <c r="G55" s="10"/>
      <c r="H55" s="10"/>
      <c r="I55" s="11">
        <f aca="true" t="shared" si="11" ref="I55:I60">SUM(C55*6,D55*0,H55*15)</f>
        <v>1356</v>
      </c>
      <c r="J55" s="12"/>
    </row>
    <row r="56" spans="1:10" ht="12">
      <c r="A56" s="102"/>
      <c r="B56" s="8" t="s">
        <v>15</v>
      </c>
      <c r="C56" s="9">
        <v>169</v>
      </c>
      <c r="D56" s="9">
        <v>86</v>
      </c>
      <c r="E56" s="9"/>
      <c r="F56" s="9"/>
      <c r="G56" s="10"/>
      <c r="H56" s="10"/>
      <c r="I56" s="11">
        <f t="shared" si="11"/>
        <v>1014</v>
      </c>
      <c r="J56" s="12"/>
    </row>
    <row r="57" spans="1:10" ht="12">
      <c r="A57" s="102"/>
      <c r="B57" s="8" t="s">
        <v>16</v>
      </c>
      <c r="C57" s="9"/>
      <c r="D57" s="9"/>
      <c r="E57" s="9"/>
      <c r="F57" s="9"/>
      <c r="G57" s="10"/>
      <c r="H57" s="10"/>
      <c r="I57" s="11">
        <f t="shared" si="11"/>
        <v>0</v>
      </c>
      <c r="J57" s="12"/>
    </row>
    <row r="58" spans="1:10" ht="12">
      <c r="A58" s="102"/>
      <c r="B58" s="8">
        <v>920</v>
      </c>
      <c r="C58" s="9">
        <v>268</v>
      </c>
      <c r="D58" s="9">
        <v>35</v>
      </c>
      <c r="E58" s="9"/>
      <c r="F58" s="9"/>
      <c r="G58" s="10"/>
      <c r="H58" s="10"/>
      <c r="I58" s="11">
        <f t="shared" si="11"/>
        <v>1608</v>
      </c>
      <c r="J58" s="12"/>
    </row>
    <row r="59" spans="1:10" ht="12">
      <c r="A59" s="102"/>
      <c r="B59" s="8" t="s">
        <v>56</v>
      </c>
      <c r="C59" s="9">
        <v>178</v>
      </c>
      <c r="D59" s="9">
        <v>14</v>
      </c>
      <c r="E59" s="9"/>
      <c r="F59" s="9"/>
      <c r="G59" s="10"/>
      <c r="H59" s="10"/>
      <c r="I59" s="11">
        <f t="shared" si="11"/>
        <v>1068</v>
      </c>
      <c r="J59" s="12"/>
    </row>
    <row r="60" spans="1:10" ht="12">
      <c r="A60" s="102"/>
      <c r="B60" s="8" t="s">
        <v>17</v>
      </c>
      <c r="C60" s="9">
        <v>135</v>
      </c>
      <c r="D60" s="9">
        <v>40</v>
      </c>
      <c r="E60" s="9"/>
      <c r="F60" s="9"/>
      <c r="G60" s="10"/>
      <c r="H60" s="10"/>
      <c r="I60" s="11">
        <f t="shared" si="11"/>
        <v>810</v>
      </c>
      <c r="J60" s="12">
        <f>SUM(I55:I60)</f>
        <v>5856</v>
      </c>
    </row>
    <row r="61" spans="1:10" ht="12">
      <c r="A61" s="102"/>
      <c r="B61" s="13"/>
      <c r="C61" s="14"/>
      <c r="D61" s="14"/>
      <c r="E61" s="14"/>
      <c r="F61" s="14"/>
      <c r="G61" s="15"/>
      <c r="H61" s="15"/>
      <c r="I61" s="16"/>
      <c r="J61" s="17"/>
    </row>
    <row r="62" spans="1:10" ht="12">
      <c r="A62" s="102"/>
      <c r="B62" s="8" t="s">
        <v>18</v>
      </c>
      <c r="C62" s="9"/>
      <c r="D62" s="9"/>
      <c r="E62" s="9"/>
      <c r="F62" s="9"/>
      <c r="G62" s="10"/>
      <c r="H62" s="10"/>
      <c r="I62" s="11">
        <f>SUM(E62*10,F62*7,G62*5,H62*15)</f>
        <v>0</v>
      </c>
      <c r="J62" s="12"/>
    </row>
    <row r="63" spans="1:10" ht="12">
      <c r="A63" s="102"/>
      <c r="B63" s="8" t="s">
        <v>19</v>
      </c>
      <c r="C63" s="9"/>
      <c r="D63" s="9"/>
      <c r="E63" s="9"/>
      <c r="F63" s="9"/>
      <c r="G63" s="10"/>
      <c r="H63" s="10"/>
      <c r="I63" s="11">
        <f>SUM(E63*10,F63*7,G63*5,H63*15)</f>
        <v>0</v>
      </c>
      <c r="J63" s="12">
        <f>SUM(I62:I63)</f>
        <v>0</v>
      </c>
    </row>
    <row r="64" spans="1:10" ht="12">
      <c r="A64" s="102"/>
      <c r="B64" s="18" t="s">
        <v>20</v>
      </c>
      <c r="C64" s="19">
        <f aca="true" t="shared" si="12" ref="C64:I64">SUM(C55:C63)</f>
        <v>976</v>
      </c>
      <c r="D64" s="19">
        <f t="shared" si="12"/>
        <v>211</v>
      </c>
      <c r="E64" s="19">
        <f t="shared" si="12"/>
        <v>0</v>
      </c>
      <c r="F64" s="19">
        <f t="shared" si="12"/>
        <v>0</v>
      </c>
      <c r="G64" s="19">
        <f t="shared" si="12"/>
        <v>0</v>
      </c>
      <c r="H64" s="19">
        <f t="shared" si="12"/>
        <v>0</v>
      </c>
      <c r="I64" s="19">
        <f t="shared" si="12"/>
        <v>5856</v>
      </c>
      <c r="J64" s="20">
        <f>SUM(J63,J60)</f>
        <v>5856</v>
      </c>
    </row>
    <row r="65" spans="1:10" ht="12">
      <c r="A65" s="102">
        <v>41858</v>
      </c>
      <c r="B65" s="8" t="s">
        <v>14</v>
      </c>
      <c r="C65" s="9">
        <v>321</v>
      </c>
      <c r="D65" s="9">
        <v>50</v>
      </c>
      <c r="E65" s="9"/>
      <c r="F65" s="9"/>
      <c r="G65" s="10"/>
      <c r="H65" s="10"/>
      <c r="I65" s="11">
        <f aca="true" t="shared" si="13" ref="I65:I70">SUM(C65*6,D65*0,H65*15)</f>
        <v>1926</v>
      </c>
      <c r="J65" s="12"/>
    </row>
    <row r="66" spans="1:10" ht="12">
      <c r="A66" s="102"/>
      <c r="B66" s="8" t="s">
        <v>15</v>
      </c>
      <c r="C66" s="9">
        <v>316</v>
      </c>
      <c r="D66" s="9">
        <v>107</v>
      </c>
      <c r="E66" s="9"/>
      <c r="F66" s="9"/>
      <c r="G66" s="10"/>
      <c r="H66" s="10"/>
      <c r="I66" s="11">
        <f t="shared" si="13"/>
        <v>1896</v>
      </c>
      <c r="J66" s="12"/>
    </row>
    <row r="67" spans="1:10" ht="12">
      <c r="A67" s="102"/>
      <c r="B67" s="8" t="s">
        <v>16</v>
      </c>
      <c r="C67" s="9"/>
      <c r="D67" s="9"/>
      <c r="E67" s="9"/>
      <c r="F67" s="9"/>
      <c r="G67" s="10"/>
      <c r="H67" s="10"/>
      <c r="I67" s="11">
        <f t="shared" si="13"/>
        <v>0</v>
      </c>
      <c r="J67" s="12"/>
    </row>
    <row r="68" spans="1:10" ht="12">
      <c r="A68" s="102"/>
      <c r="B68" s="8">
        <v>920</v>
      </c>
      <c r="C68" s="9">
        <v>251</v>
      </c>
      <c r="D68" s="9">
        <v>34</v>
      </c>
      <c r="E68" s="9"/>
      <c r="F68" s="9"/>
      <c r="G68" s="10"/>
      <c r="H68" s="10"/>
      <c r="I68" s="11">
        <f t="shared" si="13"/>
        <v>1506</v>
      </c>
      <c r="J68" s="12"/>
    </row>
    <row r="69" spans="1:10" ht="12">
      <c r="A69" s="102"/>
      <c r="B69" s="8" t="s">
        <v>56</v>
      </c>
      <c r="C69" s="9">
        <v>190</v>
      </c>
      <c r="D69" s="9">
        <v>8</v>
      </c>
      <c r="E69" s="9"/>
      <c r="F69" s="9"/>
      <c r="G69" s="10"/>
      <c r="H69" s="10"/>
      <c r="I69" s="11">
        <f t="shared" si="13"/>
        <v>1140</v>
      </c>
      <c r="J69" s="12"/>
    </row>
    <row r="70" spans="1:10" ht="12">
      <c r="A70" s="102"/>
      <c r="B70" s="8" t="s">
        <v>17</v>
      </c>
      <c r="C70" s="9">
        <v>114</v>
      </c>
      <c r="D70" s="9">
        <v>62</v>
      </c>
      <c r="E70" s="9"/>
      <c r="F70" s="9"/>
      <c r="G70" s="10"/>
      <c r="H70" s="10"/>
      <c r="I70" s="11">
        <f t="shared" si="13"/>
        <v>684</v>
      </c>
      <c r="J70" s="12">
        <f>SUM(I65:I70)</f>
        <v>7152</v>
      </c>
    </row>
    <row r="71" spans="1:10" ht="12">
      <c r="A71" s="102"/>
      <c r="B71" s="13"/>
      <c r="C71" s="14"/>
      <c r="D71" s="14"/>
      <c r="E71" s="14"/>
      <c r="F71" s="14"/>
      <c r="G71" s="15"/>
      <c r="H71" s="15"/>
      <c r="I71" s="16"/>
      <c r="J71" s="17"/>
    </row>
    <row r="72" spans="1:10" ht="12">
      <c r="A72" s="102"/>
      <c r="B72" s="8" t="s">
        <v>18</v>
      </c>
      <c r="C72" s="9"/>
      <c r="D72" s="9"/>
      <c r="E72" s="9"/>
      <c r="F72" s="9"/>
      <c r="G72" s="10"/>
      <c r="H72" s="10"/>
      <c r="I72" s="11">
        <f>SUM(E72*10,F72*7,G72*5,H72*15)</f>
        <v>0</v>
      </c>
      <c r="J72" s="12"/>
    </row>
    <row r="73" spans="1:10" ht="12">
      <c r="A73" s="102"/>
      <c r="B73" s="8" t="s">
        <v>19</v>
      </c>
      <c r="C73" s="9"/>
      <c r="D73" s="9"/>
      <c r="E73" s="9"/>
      <c r="F73" s="9"/>
      <c r="G73" s="10"/>
      <c r="H73" s="10"/>
      <c r="I73" s="11">
        <f>SUM(E73*10,F73*7,G73*5,H73*15)</f>
        <v>0</v>
      </c>
      <c r="J73" s="12">
        <f>SUM(I72:I73)</f>
        <v>0</v>
      </c>
    </row>
    <row r="74" spans="1:10" ht="12">
      <c r="A74" s="102"/>
      <c r="B74" s="18" t="s">
        <v>20</v>
      </c>
      <c r="C74" s="19">
        <f aca="true" t="shared" si="14" ref="C74:I74">SUM(C65:C73)</f>
        <v>1192</v>
      </c>
      <c r="D74" s="19">
        <f t="shared" si="14"/>
        <v>261</v>
      </c>
      <c r="E74" s="19">
        <f t="shared" si="14"/>
        <v>0</v>
      </c>
      <c r="F74" s="19">
        <f t="shared" si="14"/>
        <v>0</v>
      </c>
      <c r="G74" s="19">
        <f t="shared" si="14"/>
        <v>0</v>
      </c>
      <c r="H74" s="19">
        <f t="shared" si="14"/>
        <v>0</v>
      </c>
      <c r="I74" s="19">
        <f t="shared" si="14"/>
        <v>7152</v>
      </c>
      <c r="J74" s="20">
        <f>SUM(J73,J70)</f>
        <v>7152</v>
      </c>
    </row>
    <row r="75" spans="1:10" ht="12">
      <c r="A75" s="102">
        <v>41859</v>
      </c>
      <c r="B75" s="8" t="s">
        <v>14</v>
      </c>
      <c r="C75" s="9">
        <v>278</v>
      </c>
      <c r="D75" s="9"/>
      <c r="E75" s="9"/>
      <c r="F75" s="9"/>
      <c r="G75" s="10"/>
      <c r="H75" s="10"/>
      <c r="I75" s="11">
        <f aca="true" t="shared" si="15" ref="I75:I80">SUM(C75*6,D75*0,H75*15)</f>
        <v>1668</v>
      </c>
      <c r="J75" s="12"/>
    </row>
    <row r="76" spans="1:10" ht="12">
      <c r="A76" s="102"/>
      <c r="B76" s="8" t="s">
        <v>15</v>
      </c>
      <c r="C76" s="9">
        <v>333</v>
      </c>
      <c r="D76" s="9">
        <v>49</v>
      </c>
      <c r="E76" s="9"/>
      <c r="F76" s="9"/>
      <c r="G76" s="10"/>
      <c r="H76" s="10"/>
      <c r="I76" s="11">
        <f t="shared" si="15"/>
        <v>1998</v>
      </c>
      <c r="J76" s="12"/>
    </row>
    <row r="77" spans="1:10" ht="12">
      <c r="A77" s="102"/>
      <c r="B77" s="8" t="s">
        <v>16</v>
      </c>
      <c r="C77" s="9"/>
      <c r="D77" s="9"/>
      <c r="E77" s="9"/>
      <c r="F77" s="9"/>
      <c r="G77" s="10"/>
      <c r="H77" s="10"/>
      <c r="I77" s="11">
        <f t="shared" si="15"/>
        <v>0</v>
      </c>
      <c r="J77" s="12"/>
    </row>
    <row r="78" spans="1:10" ht="12">
      <c r="A78" s="102"/>
      <c r="B78" s="8">
        <v>920</v>
      </c>
      <c r="C78" s="9">
        <v>296</v>
      </c>
      <c r="D78" s="9">
        <v>25</v>
      </c>
      <c r="E78" s="9"/>
      <c r="F78" s="9"/>
      <c r="G78" s="10"/>
      <c r="H78" s="10"/>
      <c r="I78" s="11">
        <f t="shared" si="15"/>
        <v>1776</v>
      </c>
      <c r="J78" s="12"/>
    </row>
    <row r="79" spans="1:10" ht="12">
      <c r="A79" s="102"/>
      <c r="B79" s="8" t="s">
        <v>56</v>
      </c>
      <c r="C79" s="9">
        <v>179</v>
      </c>
      <c r="D79" s="9">
        <v>9</v>
      </c>
      <c r="E79" s="9"/>
      <c r="F79" s="9"/>
      <c r="G79" s="10"/>
      <c r="H79" s="10"/>
      <c r="I79" s="11">
        <f t="shared" si="15"/>
        <v>1074</v>
      </c>
      <c r="J79" s="12"/>
    </row>
    <row r="80" spans="1:10" ht="12">
      <c r="A80" s="102"/>
      <c r="B80" s="8" t="s">
        <v>17</v>
      </c>
      <c r="C80" s="9">
        <v>167</v>
      </c>
      <c r="D80" s="9">
        <v>50</v>
      </c>
      <c r="E80" s="9"/>
      <c r="F80" s="9"/>
      <c r="G80" s="10"/>
      <c r="H80" s="10"/>
      <c r="I80" s="11">
        <f t="shared" si="15"/>
        <v>1002</v>
      </c>
      <c r="J80" s="12">
        <f>SUM(I75:I80)</f>
        <v>7518</v>
      </c>
    </row>
    <row r="81" spans="1:10" ht="12">
      <c r="A81" s="102"/>
      <c r="B81" s="13"/>
      <c r="C81" s="14"/>
      <c r="D81" s="14"/>
      <c r="E81" s="14"/>
      <c r="F81" s="14"/>
      <c r="G81" s="15"/>
      <c r="H81" s="15"/>
      <c r="I81" s="16"/>
      <c r="J81" s="17"/>
    </row>
    <row r="82" spans="1:10" ht="12">
      <c r="A82" s="102"/>
      <c r="B82" s="8" t="s">
        <v>18</v>
      </c>
      <c r="C82" s="9"/>
      <c r="D82" s="9"/>
      <c r="E82" s="9"/>
      <c r="F82" s="9"/>
      <c r="G82" s="10"/>
      <c r="H82" s="10"/>
      <c r="I82" s="11">
        <f>SUM(E82*10,F82*7,G82*5,H82*15)</f>
        <v>0</v>
      </c>
      <c r="J82" s="12"/>
    </row>
    <row r="83" spans="1:10" ht="12">
      <c r="A83" s="102"/>
      <c r="B83" s="8" t="s">
        <v>19</v>
      </c>
      <c r="C83" s="9"/>
      <c r="D83" s="9"/>
      <c r="E83" s="9"/>
      <c r="F83" s="9"/>
      <c r="G83" s="10"/>
      <c r="H83" s="10"/>
      <c r="I83" s="11">
        <f>SUM(E83*10,F83*7,G83*5,H83*15)</f>
        <v>0</v>
      </c>
      <c r="J83" s="12">
        <f>SUM(I82:I83)</f>
        <v>0</v>
      </c>
    </row>
    <row r="84" spans="1:10" ht="12">
      <c r="A84" s="102"/>
      <c r="B84" s="18" t="s">
        <v>20</v>
      </c>
      <c r="C84" s="19">
        <f aca="true" t="shared" si="16" ref="C84:I84">SUM(C75:C83)</f>
        <v>1253</v>
      </c>
      <c r="D84" s="19">
        <f t="shared" si="16"/>
        <v>133</v>
      </c>
      <c r="E84" s="19">
        <f t="shared" si="16"/>
        <v>0</v>
      </c>
      <c r="F84" s="19">
        <f t="shared" si="16"/>
        <v>0</v>
      </c>
      <c r="G84" s="19">
        <f t="shared" si="16"/>
        <v>0</v>
      </c>
      <c r="H84" s="19">
        <f t="shared" si="16"/>
        <v>0</v>
      </c>
      <c r="I84" s="19">
        <f t="shared" si="16"/>
        <v>7518</v>
      </c>
      <c r="J84" s="20">
        <f>SUM(J83,J80)</f>
        <v>7518</v>
      </c>
    </row>
    <row r="85" spans="1:10" ht="12">
      <c r="A85" s="102">
        <v>41860</v>
      </c>
      <c r="B85" s="8" t="s">
        <v>14</v>
      </c>
      <c r="C85" s="9">
        <v>753</v>
      </c>
      <c r="D85" s="9">
        <v>108</v>
      </c>
      <c r="E85" s="9"/>
      <c r="F85" s="9"/>
      <c r="G85" s="10"/>
      <c r="H85" s="10"/>
      <c r="I85" s="11">
        <f aca="true" t="shared" si="17" ref="I85:I90">SUM(C85*6,D85*0,H85*15)</f>
        <v>4518</v>
      </c>
      <c r="J85" s="12"/>
    </row>
    <row r="86" spans="1:10" ht="12">
      <c r="A86" s="102"/>
      <c r="B86" s="8" t="s">
        <v>15</v>
      </c>
      <c r="C86" s="9">
        <v>456</v>
      </c>
      <c r="D86" s="9">
        <v>75</v>
      </c>
      <c r="E86" s="9"/>
      <c r="F86" s="9"/>
      <c r="G86" s="10"/>
      <c r="H86" s="10"/>
      <c r="I86" s="11">
        <f t="shared" si="17"/>
        <v>2736</v>
      </c>
      <c r="J86" s="12"/>
    </row>
    <row r="87" spans="1:10" ht="12">
      <c r="A87" s="102"/>
      <c r="B87" s="8" t="s">
        <v>16</v>
      </c>
      <c r="C87" s="9"/>
      <c r="D87" s="9"/>
      <c r="E87" s="9"/>
      <c r="F87" s="9"/>
      <c r="G87" s="10"/>
      <c r="H87" s="10"/>
      <c r="I87" s="11">
        <f t="shared" si="17"/>
        <v>0</v>
      </c>
      <c r="J87" s="12"/>
    </row>
    <row r="88" spans="1:10" ht="12">
      <c r="A88" s="102"/>
      <c r="B88" s="8">
        <v>920</v>
      </c>
      <c r="C88" s="9">
        <v>496</v>
      </c>
      <c r="D88" s="9">
        <v>37</v>
      </c>
      <c r="E88" s="9"/>
      <c r="F88" s="9"/>
      <c r="G88" s="10"/>
      <c r="H88" s="10"/>
      <c r="I88" s="11">
        <f t="shared" si="17"/>
        <v>2976</v>
      </c>
      <c r="J88" s="12"/>
    </row>
    <row r="89" spans="1:10" ht="12">
      <c r="A89" s="102"/>
      <c r="B89" s="8" t="s">
        <v>56</v>
      </c>
      <c r="C89" s="9">
        <v>365</v>
      </c>
      <c r="D89" s="9">
        <v>16</v>
      </c>
      <c r="E89" s="9"/>
      <c r="F89" s="9"/>
      <c r="G89" s="10"/>
      <c r="H89" s="10"/>
      <c r="I89" s="11">
        <f t="shared" si="17"/>
        <v>2190</v>
      </c>
      <c r="J89" s="12"/>
    </row>
    <row r="90" spans="1:10" ht="12">
      <c r="A90" s="102"/>
      <c r="B90" s="8" t="s">
        <v>17</v>
      </c>
      <c r="C90" s="9">
        <v>201</v>
      </c>
      <c r="D90" s="9">
        <v>47</v>
      </c>
      <c r="E90" s="9"/>
      <c r="F90" s="9"/>
      <c r="G90" s="10"/>
      <c r="H90" s="10"/>
      <c r="I90" s="11">
        <f t="shared" si="17"/>
        <v>1206</v>
      </c>
      <c r="J90" s="12">
        <f>SUM(I85:I90)</f>
        <v>13626</v>
      </c>
    </row>
    <row r="91" spans="1:10" ht="12">
      <c r="A91" s="102"/>
      <c r="B91" s="13"/>
      <c r="C91" s="14"/>
      <c r="D91" s="14"/>
      <c r="E91" s="14"/>
      <c r="F91" s="14"/>
      <c r="G91" s="15"/>
      <c r="H91" s="15"/>
      <c r="I91" s="16"/>
      <c r="J91" s="17"/>
    </row>
    <row r="92" spans="1:10" ht="12">
      <c r="A92" s="102"/>
      <c r="B92" s="8" t="s">
        <v>18</v>
      </c>
      <c r="C92" s="9"/>
      <c r="D92" s="9"/>
      <c r="E92" s="9"/>
      <c r="F92" s="9"/>
      <c r="G92" s="10"/>
      <c r="H92" s="10"/>
      <c r="I92" s="11">
        <f>SUM(E92*10,F92*7,G92*5,H92*15)</f>
        <v>0</v>
      </c>
      <c r="J92" s="12"/>
    </row>
    <row r="93" spans="1:10" ht="12">
      <c r="A93" s="102"/>
      <c r="B93" s="8" t="s">
        <v>19</v>
      </c>
      <c r="C93" s="9"/>
      <c r="D93" s="9"/>
      <c r="E93" s="9"/>
      <c r="F93" s="9"/>
      <c r="G93" s="10"/>
      <c r="H93" s="10"/>
      <c r="I93" s="11">
        <f>SUM(E93*10,F93*7,G93*5,H93*15)</f>
        <v>0</v>
      </c>
      <c r="J93" s="12">
        <f>SUM(I92:I93)</f>
        <v>0</v>
      </c>
    </row>
    <row r="94" spans="1:10" ht="12">
      <c r="A94" s="102"/>
      <c r="B94" s="18" t="s">
        <v>20</v>
      </c>
      <c r="C94" s="19">
        <f aca="true" t="shared" si="18" ref="C94:I94">SUM(C85:C93)</f>
        <v>2271</v>
      </c>
      <c r="D94" s="19">
        <f t="shared" si="18"/>
        <v>283</v>
      </c>
      <c r="E94" s="19">
        <f t="shared" si="18"/>
        <v>0</v>
      </c>
      <c r="F94" s="19">
        <f t="shared" si="18"/>
        <v>0</v>
      </c>
      <c r="G94" s="19">
        <f t="shared" si="18"/>
        <v>0</v>
      </c>
      <c r="H94" s="19">
        <f t="shared" si="18"/>
        <v>0</v>
      </c>
      <c r="I94" s="19">
        <f t="shared" si="18"/>
        <v>13626</v>
      </c>
      <c r="J94" s="20">
        <f>SUM(J93,J90)</f>
        <v>13626</v>
      </c>
    </row>
    <row r="95" spans="1:10" ht="12">
      <c r="A95" s="103">
        <v>201</v>
      </c>
      <c r="B95" s="103">
        <v>920</v>
      </c>
      <c r="C95" s="21">
        <f>SUM(C94,C84,C74,C64,C54,C44,C34)</f>
        <v>11733</v>
      </c>
      <c r="D95" s="21">
        <f aca="true" t="shared" si="19" ref="D95:J95">SUM(D94,D84,D74,D64,D54,D44,D34)</f>
        <v>1722</v>
      </c>
      <c r="E95" s="21">
        <f t="shared" si="19"/>
        <v>0</v>
      </c>
      <c r="F95" s="21">
        <f t="shared" si="19"/>
        <v>0</v>
      </c>
      <c r="G95" s="21">
        <f t="shared" si="19"/>
        <v>0</v>
      </c>
      <c r="H95" s="21">
        <f t="shared" si="19"/>
        <v>0</v>
      </c>
      <c r="I95" s="21">
        <f t="shared" si="19"/>
        <v>70398</v>
      </c>
      <c r="J95" s="21">
        <f t="shared" si="19"/>
        <v>70398</v>
      </c>
    </row>
    <row r="96" spans="1:10" ht="12">
      <c r="A96" s="102">
        <v>41861</v>
      </c>
      <c r="B96" s="8" t="s">
        <v>14</v>
      </c>
      <c r="C96" s="9">
        <v>806</v>
      </c>
      <c r="D96" s="9">
        <v>95</v>
      </c>
      <c r="E96" s="9"/>
      <c r="F96" s="9"/>
      <c r="G96" s="10"/>
      <c r="H96" s="10"/>
      <c r="I96" s="11">
        <f aca="true" t="shared" si="20" ref="I96:I101">SUM(C96*6,D96*0,H96*15)</f>
        <v>4836</v>
      </c>
      <c r="J96" s="12"/>
    </row>
    <row r="97" spans="1:10" ht="12">
      <c r="A97" s="102"/>
      <c r="B97" s="8" t="s">
        <v>15</v>
      </c>
      <c r="C97" s="9">
        <v>880</v>
      </c>
      <c r="D97" s="9">
        <v>169</v>
      </c>
      <c r="E97" s="9"/>
      <c r="F97" s="9"/>
      <c r="G97" s="10"/>
      <c r="H97" s="10"/>
      <c r="I97" s="11">
        <f t="shared" si="20"/>
        <v>5280</v>
      </c>
      <c r="J97" s="12"/>
    </row>
    <row r="98" spans="1:10" ht="12">
      <c r="A98" s="102"/>
      <c r="B98" s="8" t="s">
        <v>16</v>
      </c>
      <c r="C98" s="9"/>
      <c r="D98" s="9"/>
      <c r="E98" s="9"/>
      <c r="F98" s="9"/>
      <c r="G98" s="10"/>
      <c r="H98" s="10"/>
      <c r="I98" s="11">
        <f t="shared" si="20"/>
        <v>0</v>
      </c>
      <c r="J98" s="12"/>
    </row>
    <row r="99" spans="1:10" ht="12">
      <c r="A99" s="102"/>
      <c r="B99" s="8">
        <v>920</v>
      </c>
      <c r="C99" s="9">
        <v>540</v>
      </c>
      <c r="D99" s="9">
        <v>45</v>
      </c>
      <c r="E99" s="9"/>
      <c r="F99" s="9"/>
      <c r="G99" s="10"/>
      <c r="H99" s="10"/>
      <c r="I99" s="11">
        <f t="shared" si="20"/>
        <v>3240</v>
      </c>
      <c r="J99" s="12"/>
    </row>
    <row r="100" spans="1:10" ht="12">
      <c r="A100" s="102"/>
      <c r="B100" s="8" t="s">
        <v>56</v>
      </c>
      <c r="C100" s="9">
        <v>287</v>
      </c>
      <c r="D100" s="9">
        <v>18</v>
      </c>
      <c r="E100" s="9"/>
      <c r="F100" s="9"/>
      <c r="G100" s="10"/>
      <c r="H100" s="10"/>
      <c r="I100" s="11">
        <f t="shared" si="20"/>
        <v>1722</v>
      </c>
      <c r="J100" s="12"/>
    </row>
    <row r="101" spans="1:10" ht="12">
      <c r="A101" s="102"/>
      <c r="B101" s="8" t="s">
        <v>17</v>
      </c>
      <c r="C101" s="9">
        <v>341</v>
      </c>
      <c r="D101" s="9">
        <v>80</v>
      </c>
      <c r="E101" s="9"/>
      <c r="F101" s="9"/>
      <c r="G101" s="10"/>
      <c r="H101" s="10"/>
      <c r="I101" s="11">
        <f t="shared" si="20"/>
        <v>2046</v>
      </c>
      <c r="J101" s="12">
        <f>SUM(I96:I101)</f>
        <v>17124</v>
      </c>
    </row>
    <row r="102" spans="1:10" ht="12">
      <c r="A102" s="102"/>
      <c r="B102" s="13"/>
      <c r="C102" s="14"/>
      <c r="D102" s="14"/>
      <c r="E102" s="14"/>
      <c r="F102" s="14"/>
      <c r="G102" s="15"/>
      <c r="H102" s="15"/>
      <c r="I102" s="16"/>
      <c r="J102" s="17"/>
    </row>
    <row r="103" spans="1:10" ht="12">
      <c r="A103" s="102"/>
      <c r="B103" s="8" t="s">
        <v>18</v>
      </c>
      <c r="C103" s="9"/>
      <c r="D103" s="9"/>
      <c r="E103" s="9"/>
      <c r="F103" s="9"/>
      <c r="G103" s="10"/>
      <c r="H103" s="10"/>
      <c r="I103" s="11">
        <f>SUM(E103*10,F103*7,G103*5,H103*15)</f>
        <v>0</v>
      </c>
      <c r="J103" s="12"/>
    </row>
    <row r="104" spans="1:10" ht="12">
      <c r="A104" s="102"/>
      <c r="B104" s="8" t="s">
        <v>19</v>
      </c>
      <c r="C104" s="9"/>
      <c r="D104" s="9"/>
      <c r="E104" s="9"/>
      <c r="F104" s="9"/>
      <c r="G104" s="10"/>
      <c r="H104" s="10"/>
      <c r="I104" s="11">
        <f>SUM(E104*10,F104*7,G104*5,H104*15)</f>
        <v>0</v>
      </c>
      <c r="J104" s="12">
        <f>SUM(I103:I104)</f>
        <v>0</v>
      </c>
    </row>
    <row r="105" spans="1:10" ht="12">
      <c r="A105" s="102"/>
      <c r="B105" s="18" t="s">
        <v>20</v>
      </c>
      <c r="C105" s="19">
        <f aca="true" t="shared" si="21" ref="C105:I105">SUM(C96:C104)</f>
        <v>2854</v>
      </c>
      <c r="D105" s="19">
        <f t="shared" si="21"/>
        <v>407</v>
      </c>
      <c r="E105" s="19">
        <f t="shared" si="21"/>
        <v>0</v>
      </c>
      <c r="F105" s="19">
        <f t="shared" si="21"/>
        <v>0</v>
      </c>
      <c r="G105" s="19">
        <f t="shared" si="21"/>
        <v>0</v>
      </c>
      <c r="H105" s="19">
        <f t="shared" si="21"/>
        <v>0</v>
      </c>
      <c r="I105" s="19">
        <f t="shared" si="21"/>
        <v>17124</v>
      </c>
      <c r="J105" s="20">
        <f>SUM(J104,J101)</f>
        <v>17124</v>
      </c>
    </row>
    <row r="106" spans="1:10" ht="12">
      <c r="A106" s="102">
        <v>41862</v>
      </c>
      <c r="B106" s="8" t="s">
        <v>14</v>
      </c>
      <c r="C106" s="9">
        <v>220</v>
      </c>
      <c r="D106" s="9">
        <v>25</v>
      </c>
      <c r="E106" s="9"/>
      <c r="F106" s="9"/>
      <c r="G106" s="10"/>
      <c r="H106" s="10"/>
      <c r="I106" s="11">
        <f aca="true" t="shared" si="22" ref="I106:I111">SUM(C106*6,D106*0,H106*15)</f>
        <v>1320</v>
      </c>
      <c r="J106" s="12"/>
    </row>
    <row r="107" spans="1:10" ht="12">
      <c r="A107" s="102"/>
      <c r="B107" s="8" t="s">
        <v>15</v>
      </c>
      <c r="C107" s="9">
        <v>213</v>
      </c>
      <c r="D107" s="9">
        <v>36</v>
      </c>
      <c r="E107" s="9"/>
      <c r="F107" s="9"/>
      <c r="G107" s="10"/>
      <c r="H107" s="10"/>
      <c r="I107" s="11">
        <f t="shared" si="22"/>
        <v>1278</v>
      </c>
      <c r="J107" s="12"/>
    </row>
    <row r="108" spans="1:10" ht="12">
      <c r="A108" s="102"/>
      <c r="B108" s="8" t="s">
        <v>16</v>
      </c>
      <c r="C108" s="9"/>
      <c r="D108" s="9"/>
      <c r="E108" s="9"/>
      <c r="F108" s="9"/>
      <c r="G108" s="10"/>
      <c r="H108" s="10"/>
      <c r="I108" s="11">
        <f t="shared" si="22"/>
        <v>0</v>
      </c>
      <c r="J108" s="12"/>
    </row>
    <row r="109" spans="1:10" ht="12">
      <c r="A109" s="102"/>
      <c r="B109" s="8">
        <v>920</v>
      </c>
      <c r="C109" s="9">
        <v>194</v>
      </c>
      <c r="D109" s="9">
        <v>12</v>
      </c>
      <c r="E109" s="9"/>
      <c r="F109" s="9"/>
      <c r="G109" s="10"/>
      <c r="H109" s="10"/>
      <c r="I109" s="11">
        <f t="shared" si="22"/>
        <v>1164</v>
      </c>
      <c r="J109" s="12"/>
    </row>
    <row r="110" spans="1:10" ht="12">
      <c r="A110" s="102"/>
      <c r="B110" s="8" t="s">
        <v>56</v>
      </c>
      <c r="C110" s="9">
        <v>120</v>
      </c>
      <c r="D110" s="9">
        <v>7</v>
      </c>
      <c r="E110" s="9"/>
      <c r="F110" s="9"/>
      <c r="G110" s="10"/>
      <c r="H110" s="10"/>
      <c r="I110" s="11">
        <f t="shared" si="22"/>
        <v>720</v>
      </c>
      <c r="J110" s="12"/>
    </row>
    <row r="111" spans="1:10" ht="12">
      <c r="A111" s="102"/>
      <c r="B111" s="8" t="s">
        <v>17</v>
      </c>
      <c r="C111" s="9">
        <v>90</v>
      </c>
      <c r="D111" s="9">
        <v>28</v>
      </c>
      <c r="E111" s="9"/>
      <c r="F111" s="9"/>
      <c r="G111" s="10"/>
      <c r="H111" s="10"/>
      <c r="I111" s="11">
        <f t="shared" si="22"/>
        <v>540</v>
      </c>
      <c r="J111" s="12">
        <f>SUM(I106:I111)</f>
        <v>5022</v>
      </c>
    </row>
    <row r="112" spans="1:10" ht="12">
      <c r="A112" s="102"/>
      <c r="B112" s="13"/>
      <c r="C112" s="14"/>
      <c r="D112" s="14"/>
      <c r="E112" s="14"/>
      <c r="F112" s="14"/>
      <c r="G112" s="15"/>
      <c r="H112" s="15"/>
      <c r="I112" s="16"/>
      <c r="J112" s="17"/>
    </row>
    <row r="113" spans="1:10" ht="12">
      <c r="A113" s="102"/>
      <c r="B113" s="8" t="s">
        <v>18</v>
      </c>
      <c r="C113" s="9"/>
      <c r="D113" s="9"/>
      <c r="E113" s="9"/>
      <c r="F113" s="9"/>
      <c r="G113" s="10"/>
      <c r="H113" s="10"/>
      <c r="I113" s="11">
        <f>SUM(E113*10,F113*7,G113*5,H113*15)</f>
        <v>0</v>
      </c>
      <c r="J113" s="12"/>
    </row>
    <row r="114" spans="1:10" ht="12">
      <c r="A114" s="102"/>
      <c r="B114" s="8" t="s">
        <v>19</v>
      </c>
      <c r="C114" s="9"/>
      <c r="D114" s="9"/>
      <c r="E114" s="9"/>
      <c r="F114" s="9"/>
      <c r="G114" s="10"/>
      <c r="H114" s="10"/>
      <c r="I114" s="11">
        <f>SUM(E114*10,F114*7,G114*5,H114*15)</f>
        <v>0</v>
      </c>
      <c r="J114" s="12">
        <f>SUM(I113:I114)</f>
        <v>0</v>
      </c>
    </row>
    <row r="115" spans="1:10" ht="12">
      <c r="A115" s="102"/>
      <c r="B115" s="18" t="s">
        <v>20</v>
      </c>
      <c r="C115" s="19">
        <f aca="true" t="shared" si="23" ref="C115:I115">SUM(C106:C114)</f>
        <v>837</v>
      </c>
      <c r="D115" s="19">
        <f t="shared" si="23"/>
        <v>108</v>
      </c>
      <c r="E115" s="19">
        <f t="shared" si="23"/>
        <v>0</v>
      </c>
      <c r="F115" s="19">
        <f t="shared" si="23"/>
        <v>0</v>
      </c>
      <c r="G115" s="19">
        <f t="shared" si="23"/>
        <v>0</v>
      </c>
      <c r="H115" s="19">
        <f t="shared" si="23"/>
        <v>0</v>
      </c>
      <c r="I115" s="19">
        <f t="shared" si="23"/>
        <v>5022</v>
      </c>
      <c r="J115" s="20">
        <f>SUM(J114,J111)</f>
        <v>5022</v>
      </c>
    </row>
    <row r="116" spans="1:10" ht="12">
      <c r="A116" s="102">
        <v>41863</v>
      </c>
      <c r="B116" s="8" t="s">
        <v>14</v>
      </c>
      <c r="C116" s="9">
        <v>264</v>
      </c>
      <c r="D116" s="9"/>
      <c r="E116" s="9"/>
      <c r="F116" s="9"/>
      <c r="G116" s="10"/>
      <c r="H116" s="10"/>
      <c r="I116" s="11">
        <f aca="true" t="shared" si="24" ref="I116:I121">SUM(C116*6,D116*0,H116*15)</f>
        <v>1584</v>
      </c>
      <c r="J116" s="12"/>
    </row>
    <row r="117" spans="1:10" ht="12">
      <c r="A117" s="102"/>
      <c r="B117" s="8" t="s">
        <v>15</v>
      </c>
      <c r="C117" s="9">
        <v>272</v>
      </c>
      <c r="D117" s="9">
        <v>38</v>
      </c>
      <c r="E117" s="9"/>
      <c r="F117" s="9"/>
      <c r="G117" s="10"/>
      <c r="H117" s="10"/>
      <c r="I117" s="11">
        <f t="shared" si="24"/>
        <v>1632</v>
      </c>
      <c r="J117" s="12"/>
    </row>
    <row r="118" spans="1:10" ht="12">
      <c r="A118" s="102"/>
      <c r="B118" s="8" t="s">
        <v>16</v>
      </c>
      <c r="C118" s="9"/>
      <c r="D118" s="9"/>
      <c r="E118" s="9"/>
      <c r="F118" s="9"/>
      <c r="G118" s="10"/>
      <c r="H118" s="10"/>
      <c r="I118" s="11">
        <f t="shared" si="24"/>
        <v>0</v>
      </c>
      <c r="J118" s="12"/>
    </row>
    <row r="119" spans="1:10" ht="12">
      <c r="A119" s="102"/>
      <c r="B119" s="8">
        <v>920</v>
      </c>
      <c r="C119" s="9">
        <v>265</v>
      </c>
      <c r="D119" s="9">
        <v>23</v>
      </c>
      <c r="E119" s="9"/>
      <c r="F119" s="9"/>
      <c r="G119" s="10"/>
      <c r="H119" s="10"/>
      <c r="I119" s="11">
        <f t="shared" si="24"/>
        <v>1590</v>
      </c>
      <c r="J119" s="12"/>
    </row>
    <row r="120" spans="1:10" ht="12">
      <c r="A120" s="102"/>
      <c r="B120" s="8" t="s">
        <v>56</v>
      </c>
      <c r="C120" s="9">
        <v>118</v>
      </c>
      <c r="D120" s="9">
        <v>6</v>
      </c>
      <c r="E120" s="9"/>
      <c r="F120" s="9"/>
      <c r="G120" s="10"/>
      <c r="H120" s="10"/>
      <c r="I120" s="11">
        <f t="shared" si="24"/>
        <v>708</v>
      </c>
      <c r="J120" s="12"/>
    </row>
    <row r="121" spans="1:10" ht="12">
      <c r="A121" s="102"/>
      <c r="B121" s="8" t="s">
        <v>17</v>
      </c>
      <c r="C121" s="9">
        <v>105</v>
      </c>
      <c r="D121" s="9">
        <v>76</v>
      </c>
      <c r="E121" s="9"/>
      <c r="F121" s="9"/>
      <c r="G121" s="10"/>
      <c r="H121" s="10"/>
      <c r="I121" s="11">
        <f t="shared" si="24"/>
        <v>630</v>
      </c>
      <c r="J121" s="12">
        <f>SUM(I116:I121)</f>
        <v>6144</v>
      </c>
    </row>
    <row r="122" spans="1:10" ht="12">
      <c r="A122" s="102"/>
      <c r="B122" s="29"/>
      <c r="C122" s="19"/>
      <c r="D122" s="19"/>
      <c r="E122" s="19"/>
      <c r="F122" s="19"/>
      <c r="G122" s="30"/>
      <c r="H122" s="30"/>
      <c r="I122" s="31"/>
      <c r="J122" s="20"/>
    </row>
    <row r="123" spans="1:10" s="36" customFormat="1" ht="12">
      <c r="A123" s="102"/>
      <c r="B123" s="32" t="s">
        <v>57</v>
      </c>
      <c r="C123" s="32"/>
      <c r="D123" s="33"/>
      <c r="E123" s="33"/>
      <c r="F123" s="33"/>
      <c r="G123" s="33"/>
      <c r="H123" s="34"/>
      <c r="I123" s="34"/>
      <c r="J123" s="35"/>
    </row>
    <row r="124" spans="1:10" ht="12">
      <c r="A124" s="102"/>
      <c r="B124" s="8" t="s">
        <v>19</v>
      </c>
      <c r="C124" s="9"/>
      <c r="D124" s="9"/>
      <c r="E124" s="9"/>
      <c r="F124" s="9"/>
      <c r="G124" s="10"/>
      <c r="H124" s="10"/>
      <c r="I124" s="11">
        <f>SUM(E124*10,F124*7,G124*5,H124*15)</f>
        <v>0</v>
      </c>
      <c r="J124" s="12">
        <f>SUM(I123:I124)</f>
        <v>0</v>
      </c>
    </row>
    <row r="125" spans="1:10" ht="12">
      <c r="A125" s="102"/>
      <c r="B125" s="18" t="s">
        <v>20</v>
      </c>
      <c r="C125" s="19">
        <f aca="true" t="shared" si="25" ref="C125:I125">SUM(C116:C124)</f>
        <v>1024</v>
      </c>
      <c r="D125" s="19">
        <f t="shared" si="25"/>
        <v>143</v>
      </c>
      <c r="E125" s="19">
        <f t="shared" si="25"/>
        <v>0</v>
      </c>
      <c r="F125" s="19">
        <f t="shared" si="25"/>
        <v>0</v>
      </c>
      <c r="G125" s="19">
        <f t="shared" si="25"/>
        <v>0</v>
      </c>
      <c r="H125" s="19">
        <f t="shared" si="25"/>
        <v>0</v>
      </c>
      <c r="I125" s="19">
        <f t="shared" si="25"/>
        <v>6144</v>
      </c>
      <c r="J125" s="20">
        <f>SUM(I124:I125)</f>
        <v>6144</v>
      </c>
    </row>
    <row r="126" spans="1:10" ht="12">
      <c r="A126" s="102">
        <v>41864</v>
      </c>
      <c r="B126" s="8" t="s">
        <v>14</v>
      </c>
      <c r="C126" s="9">
        <v>271</v>
      </c>
      <c r="D126" s="9">
        <v>28</v>
      </c>
      <c r="E126" s="9"/>
      <c r="F126" s="9"/>
      <c r="G126" s="10"/>
      <c r="H126" s="10"/>
      <c r="I126" s="11">
        <f>SUM(C126*6,D126*0,H126*15)</f>
        <v>1626</v>
      </c>
      <c r="J126" s="12"/>
    </row>
    <row r="127" spans="1:10" ht="12">
      <c r="A127" s="102"/>
      <c r="B127" s="8" t="s">
        <v>15</v>
      </c>
      <c r="C127" s="9">
        <v>192</v>
      </c>
      <c r="D127" s="9">
        <v>51</v>
      </c>
      <c r="E127" s="9"/>
      <c r="F127" s="9"/>
      <c r="G127" s="10"/>
      <c r="H127" s="10"/>
      <c r="I127" s="11">
        <f>SUM(C127*6,D127*0,H127*15)</f>
        <v>1152</v>
      </c>
      <c r="J127" s="12"/>
    </row>
    <row r="128" spans="1:10" ht="12">
      <c r="A128" s="102"/>
      <c r="B128" s="8" t="s">
        <v>16</v>
      </c>
      <c r="C128" s="9"/>
      <c r="D128" s="9"/>
      <c r="E128" s="9"/>
      <c r="F128" s="9"/>
      <c r="G128" s="9"/>
      <c r="H128" s="9"/>
      <c r="I128" s="9"/>
      <c r="J128"/>
    </row>
    <row r="129" spans="1:10" ht="12">
      <c r="A129" s="102"/>
      <c r="B129" s="8">
        <v>920</v>
      </c>
      <c r="C129" s="9">
        <v>224</v>
      </c>
      <c r="D129" s="9">
        <v>14</v>
      </c>
      <c r="E129" s="9"/>
      <c r="F129" s="9"/>
      <c r="G129" s="10"/>
      <c r="H129" s="10"/>
      <c r="I129" s="11">
        <f>SUM(C129*6,D129*0,H129*15)</f>
        <v>1344</v>
      </c>
      <c r="J129" s="11"/>
    </row>
    <row r="130" spans="1:10" ht="12">
      <c r="A130" s="102"/>
      <c r="B130" s="8" t="s">
        <v>58</v>
      </c>
      <c r="C130" s="9">
        <v>177</v>
      </c>
      <c r="D130" s="9">
        <v>4</v>
      </c>
      <c r="E130" s="9"/>
      <c r="F130" s="9"/>
      <c r="G130" s="10"/>
      <c r="H130" s="10"/>
      <c r="I130" s="11">
        <f>SUM(C130*6,D130*0,H130*15)</f>
        <v>1062</v>
      </c>
      <c r="J130" s="11"/>
    </row>
    <row r="131" spans="1:10" ht="12">
      <c r="A131" s="102"/>
      <c r="B131" s="8" t="s">
        <v>17</v>
      </c>
      <c r="C131" s="9">
        <v>104</v>
      </c>
      <c r="D131" s="9">
        <v>19</v>
      </c>
      <c r="E131" s="9"/>
      <c r="F131" s="9"/>
      <c r="G131" s="10"/>
      <c r="H131" s="10"/>
      <c r="I131" s="11">
        <f>SUM(C131*6,D131*0,H131*15)</f>
        <v>624</v>
      </c>
      <c r="J131" s="12">
        <f>SUM(I126:I131)</f>
        <v>5808</v>
      </c>
    </row>
    <row r="132" spans="1:10" ht="12">
      <c r="A132" s="102"/>
      <c r="B132" s="29"/>
      <c r="C132" s="19"/>
      <c r="D132" s="19"/>
      <c r="E132" s="19"/>
      <c r="F132" s="19"/>
      <c r="G132" s="30"/>
      <c r="H132" s="30"/>
      <c r="I132" s="31"/>
      <c r="J132" s="20"/>
    </row>
    <row r="133" spans="1:10" ht="12">
      <c r="A133" s="102"/>
      <c r="B133" s="8" t="s">
        <v>18</v>
      </c>
      <c r="C133" s="9"/>
      <c r="D133" s="9"/>
      <c r="E133" s="9"/>
      <c r="F133" s="9"/>
      <c r="G133" s="10"/>
      <c r="H133"/>
      <c r="I133" s="11">
        <f>SUM(E134*10,F134*7,G134*5,H134*15)</f>
        <v>0</v>
      </c>
      <c r="J133" s="11"/>
    </row>
    <row r="134" spans="1:10" ht="12">
      <c r="A134" s="102"/>
      <c r="B134" s="8" t="s">
        <v>19</v>
      </c>
      <c r="C134" s="9"/>
      <c r="D134" s="9"/>
      <c r="E134" s="9"/>
      <c r="F134" s="9"/>
      <c r="G134" s="10"/>
      <c r="H134" s="10"/>
      <c r="I134" s="11">
        <f>SUM(E136*10,F136*7,G136*5,H136*15)</f>
        <v>0</v>
      </c>
      <c r="J134"/>
    </row>
    <row r="135" spans="1:10" ht="12">
      <c r="A135" s="102"/>
      <c r="B135"/>
      <c r="C135"/>
      <c r="D135" s="9"/>
      <c r="E135" s="9"/>
      <c r="F135" s="9"/>
      <c r="G135" s="9"/>
      <c r="H135" s="10"/>
      <c r="I135" s="10"/>
      <c r="J135" s="11"/>
    </row>
    <row r="136" spans="1:10" ht="12">
      <c r="A136" s="102"/>
      <c r="B136" s="18" t="s">
        <v>20</v>
      </c>
      <c r="C136" s="19">
        <f aca="true" t="shared" si="26" ref="C136:H136">SUM(C126:C134)</f>
        <v>968</v>
      </c>
      <c r="D136" s="19">
        <f t="shared" si="26"/>
        <v>116</v>
      </c>
      <c r="E136" s="19">
        <f t="shared" si="26"/>
        <v>0</v>
      </c>
      <c r="F136" s="19">
        <f t="shared" si="26"/>
        <v>0</v>
      </c>
      <c r="G136" s="19">
        <f t="shared" si="26"/>
        <v>0</v>
      </c>
      <c r="H136" s="19">
        <f t="shared" si="26"/>
        <v>0</v>
      </c>
      <c r="I136" s="31">
        <f>SUM(E138*10,F138*7,G138*5,H138*15)</f>
        <v>0</v>
      </c>
      <c r="J136" s="36"/>
    </row>
    <row r="137" spans="1:10" ht="12">
      <c r="A137" s="102">
        <v>41865</v>
      </c>
      <c r="B137" s="8" t="s">
        <v>14</v>
      </c>
      <c r="C137" s="9">
        <v>69</v>
      </c>
      <c r="D137" s="9">
        <v>17</v>
      </c>
      <c r="E137" s="9"/>
      <c r="F137" s="9"/>
      <c r="G137" s="10"/>
      <c r="H137" s="11"/>
      <c r="I137" s="11">
        <f aca="true" t="shared" si="27" ref="I137:I145">SUM(C137*6,D137*0,H137*15)</f>
        <v>414</v>
      </c>
      <c r="J137" s="11"/>
    </row>
    <row r="138" spans="1:10" ht="12">
      <c r="A138" s="102"/>
      <c r="B138" s="8" t="s">
        <v>15</v>
      </c>
      <c r="C138" s="9">
        <v>120</v>
      </c>
      <c r="D138" s="9">
        <v>20</v>
      </c>
      <c r="E138" s="9"/>
      <c r="F138" s="9"/>
      <c r="G138" s="10"/>
      <c r="H138" s="10"/>
      <c r="I138" s="11">
        <f t="shared" si="27"/>
        <v>720</v>
      </c>
      <c r="J138" s="37"/>
    </row>
    <row r="139" spans="1:10" ht="12">
      <c r="A139" s="102"/>
      <c r="B139" s="8" t="s">
        <v>16</v>
      </c>
      <c r="C139" s="9"/>
      <c r="D139" s="9"/>
      <c r="E139" s="9"/>
      <c r="F139" s="9"/>
      <c r="G139" s="10"/>
      <c r="H139" s="10"/>
      <c r="I139" s="11">
        <f t="shared" si="27"/>
        <v>0</v>
      </c>
      <c r="J139" s="37"/>
    </row>
    <row r="140" spans="1:10" ht="12">
      <c r="A140" s="102"/>
      <c r="B140" s="8">
        <v>920</v>
      </c>
      <c r="C140" s="9">
        <v>81</v>
      </c>
      <c r="D140" s="9">
        <v>21</v>
      </c>
      <c r="E140" s="9"/>
      <c r="F140" s="9"/>
      <c r="G140" s="10"/>
      <c r="H140" s="10"/>
      <c r="I140" s="11">
        <f t="shared" si="27"/>
        <v>486</v>
      </c>
      <c r="J140" s="11"/>
    </row>
    <row r="141" spans="1:10" ht="12">
      <c r="A141" s="102"/>
      <c r="B141" s="8" t="s">
        <v>56</v>
      </c>
      <c r="C141" s="9">
        <v>39</v>
      </c>
      <c r="D141" s="9">
        <v>0</v>
      </c>
      <c r="E141" s="9"/>
      <c r="F141" s="9"/>
      <c r="G141" s="10"/>
      <c r="H141" s="10"/>
      <c r="I141" s="11">
        <f t="shared" si="27"/>
        <v>234</v>
      </c>
      <c r="J141" s="11"/>
    </row>
    <row r="142" spans="1:10" ht="12">
      <c r="A142" s="102"/>
      <c r="B142" s="8" t="s">
        <v>17</v>
      </c>
      <c r="C142" s="9">
        <v>53</v>
      </c>
      <c r="D142" s="9">
        <v>13</v>
      </c>
      <c r="E142" s="9"/>
      <c r="F142" s="9"/>
      <c r="G142" s="10"/>
      <c r="H142" s="10"/>
      <c r="I142" s="11">
        <f t="shared" si="27"/>
        <v>318</v>
      </c>
      <c r="J142" s="11"/>
    </row>
    <row r="143" spans="1:10" ht="12">
      <c r="A143" s="102"/>
      <c r="B143" s="38"/>
      <c r="C143" s="38"/>
      <c r="D143" s="38"/>
      <c r="E143" s="38"/>
      <c r="F143" s="38"/>
      <c r="G143" s="39"/>
      <c r="H143" s="39"/>
      <c r="I143" s="31">
        <f t="shared" si="27"/>
        <v>0</v>
      </c>
      <c r="J143" s="20"/>
    </row>
    <row r="144" spans="1:10" ht="12">
      <c r="A144" s="102"/>
      <c r="B144" s="8" t="s">
        <v>18</v>
      </c>
      <c r="C144" s="9"/>
      <c r="D144" s="9"/>
      <c r="E144" s="9"/>
      <c r="F144" s="9"/>
      <c r="G144" s="10"/>
      <c r="H144" s="10"/>
      <c r="I144" s="11">
        <f t="shared" si="27"/>
        <v>0</v>
      </c>
      <c r="J144" s="12">
        <f>SUM(I137:I142)</f>
        <v>2172</v>
      </c>
    </row>
    <row r="145" spans="1:10" ht="12">
      <c r="A145" s="102"/>
      <c r="B145" s="8" t="s">
        <v>19</v>
      </c>
      <c r="C145" s="9"/>
      <c r="D145" s="9"/>
      <c r="E145" s="9"/>
      <c r="F145" s="9"/>
      <c r="G145" s="10"/>
      <c r="H145" s="10"/>
      <c r="I145" s="11">
        <f t="shared" si="27"/>
        <v>0</v>
      </c>
      <c r="J145" s="17"/>
    </row>
    <row r="146" spans="1:10" ht="12">
      <c r="A146" s="102"/>
      <c r="B146" s="18" t="s">
        <v>20</v>
      </c>
      <c r="C146" s="19">
        <f aca="true" t="shared" si="28" ref="C146:I146">SUM(C137:C145)</f>
        <v>362</v>
      </c>
      <c r="D146" s="19">
        <f t="shared" si="28"/>
        <v>71</v>
      </c>
      <c r="E146" s="19">
        <f t="shared" si="28"/>
        <v>0</v>
      </c>
      <c r="F146" s="19">
        <f t="shared" si="28"/>
        <v>0</v>
      </c>
      <c r="G146" s="19">
        <f t="shared" si="28"/>
        <v>0</v>
      </c>
      <c r="H146" s="19">
        <f t="shared" si="28"/>
        <v>0</v>
      </c>
      <c r="I146" s="19">
        <f t="shared" si="28"/>
        <v>2172</v>
      </c>
      <c r="J146" s="20"/>
    </row>
    <row r="147" spans="1:10" ht="12">
      <c r="A147" s="102">
        <v>41866</v>
      </c>
      <c r="B147" s="8" t="s">
        <v>14</v>
      </c>
      <c r="C147" s="9">
        <v>325</v>
      </c>
      <c r="D147" s="9">
        <v>82</v>
      </c>
      <c r="E147" s="9"/>
      <c r="F147" s="9"/>
      <c r="G147" s="10"/>
      <c r="H147" s="10"/>
      <c r="I147" s="11">
        <f aca="true" t="shared" si="29" ref="I147:I152">SUM(C147*6,D147*0,H147*15)</f>
        <v>1950</v>
      </c>
      <c r="J147" s="12">
        <f>SUM(I144:I145)</f>
        <v>0</v>
      </c>
    </row>
    <row r="148" spans="1:10" ht="12">
      <c r="A148" s="102"/>
      <c r="B148" s="8" t="s">
        <v>15</v>
      </c>
      <c r="C148" s="9">
        <v>362</v>
      </c>
      <c r="D148" s="9">
        <v>49</v>
      </c>
      <c r="E148" s="9"/>
      <c r="F148" s="9"/>
      <c r="G148" s="10"/>
      <c r="H148" s="10"/>
      <c r="I148" s="11">
        <f t="shared" si="29"/>
        <v>2172</v>
      </c>
      <c r="J148" s="20">
        <f>SUM(J147,J144)</f>
        <v>2172</v>
      </c>
    </row>
    <row r="149" spans="1:10" ht="12">
      <c r="A149" s="102"/>
      <c r="B149" s="8" t="s">
        <v>16</v>
      </c>
      <c r="C149" s="9"/>
      <c r="D149" s="9"/>
      <c r="E149" s="9"/>
      <c r="F149" s="9"/>
      <c r="G149" s="10"/>
      <c r="H149" s="10"/>
      <c r="I149" s="11">
        <f t="shared" si="29"/>
        <v>0</v>
      </c>
      <c r="J149" s="12"/>
    </row>
    <row r="150" spans="1:10" ht="12">
      <c r="A150" s="102"/>
      <c r="B150" s="8">
        <v>920</v>
      </c>
      <c r="C150" s="9">
        <v>322</v>
      </c>
      <c r="D150" s="9">
        <v>30</v>
      </c>
      <c r="E150" s="9"/>
      <c r="F150" s="9"/>
      <c r="G150" s="10"/>
      <c r="H150" s="10"/>
      <c r="I150" s="11">
        <f t="shared" si="29"/>
        <v>1932</v>
      </c>
      <c r="J150" s="12"/>
    </row>
    <row r="151" spans="1:10" ht="12">
      <c r="A151" s="102"/>
      <c r="B151" s="8" t="s">
        <v>56</v>
      </c>
      <c r="C151" s="9">
        <v>304</v>
      </c>
      <c r="D151" s="9">
        <v>17</v>
      </c>
      <c r="E151" s="9"/>
      <c r="F151" s="9"/>
      <c r="G151" s="10"/>
      <c r="H151" s="10"/>
      <c r="I151" s="11">
        <f t="shared" si="29"/>
        <v>1824</v>
      </c>
      <c r="J151" s="12"/>
    </row>
    <row r="152" spans="1:10" ht="12">
      <c r="A152" s="102"/>
      <c r="B152" s="8" t="s">
        <v>17</v>
      </c>
      <c r="C152" s="9">
        <v>200</v>
      </c>
      <c r="D152" s="9">
        <v>27</v>
      </c>
      <c r="E152" s="9"/>
      <c r="F152" s="9"/>
      <c r="G152" s="10"/>
      <c r="H152" s="10"/>
      <c r="I152" s="11">
        <f t="shared" si="29"/>
        <v>1200</v>
      </c>
      <c r="J152" s="12">
        <f>SUM(I147:I152)</f>
        <v>9078</v>
      </c>
    </row>
    <row r="153" spans="1:10" ht="12">
      <c r="A153" s="102"/>
      <c r="B153" s="13"/>
      <c r="C153" s="14"/>
      <c r="D153" s="14"/>
      <c r="E153" s="14"/>
      <c r="F153" s="14"/>
      <c r="G153" s="15"/>
      <c r="H153" s="15"/>
      <c r="I153" s="16"/>
      <c r="J153" s="17"/>
    </row>
    <row r="154" spans="1:10" ht="12">
      <c r="A154" s="102"/>
      <c r="B154" s="8" t="s">
        <v>18</v>
      </c>
      <c r="C154" s="9"/>
      <c r="D154" s="9"/>
      <c r="E154" s="9"/>
      <c r="F154" s="9"/>
      <c r="G154" s="10"/>
      <c r="H154" s="10"/>
      <c r="I154" s="11">
        <f>SUM(E154*10,F154*7,G154*5,H154*15)</f>
        <v>0</v>
      </c>
      <c r="J154" s="12"/>
    </row>
    <row r="155" spans="1:10" ht="12">
      <c r="A155" s="102"/>
      <c r="B155" s="8" t="s">
        <v>19</v>
      </c>
      <c r="C155" s="9"/>
      <c r="D155" s="9"/>
      <c r="E155" s="9"/>
      <c r="F155" s="9"/>
      <c r="G155" s="10"/>
      <c r="H155" s="10"/>
      <c r="I155" s="11">
        <f>SUM(E155*10,F155*7,G155*5,H155*15)</f>
        <v>0</v>
      </c>
      <c r="J155" s="12">
        <f>SUM(I154:I155)</f>
        <v>0</v>
      </c>
    </row>
    <row r="156" spans="1:10" ht="12">
      <c r="A156" s="102"/>
      <c r="B156" s="18" t="s">
        <v>20</v>
      </c>
      <c r="C156" s="19">
        <f aca="true" t="shared" si="30" ref="C156:I156">SUM(C147:C155)</f>
        <v>1513</v>
      </c>
      <c r="D156" s="19">
        <f t="shared" si="30"/>
        <v>205</v>
      </c>
      <c r="E156" s="19">
        <f t="shared" si="30"/>
        <v>0</v>
      </c>
      <c r="F156" s="19">
        <f t="shared" si="30"/>
        <v>0</v>
      </c>
      <c r="G156" s="19">
        <f t="shared" si="30"/>
        <v>0</v>
      </c>
      <c r="H156" s="19">
        <f t="shared" si="30"/>
        <v>0</v>
      </c>
      <c r="I156" s="19">
        <f t="shared" si="30"/>
        <v>9078</v>
      </c>
      <c r="J156" s="20">
        <f>SUM(J155,J152)</f>
        <v>9078</v>
      </c>
    </row>
    <row r="157" spans="1:9" ht="12">
      <c r="A157" s="102">
        <v>41867</v>
      </c>
      <c r="B157" s="8" t="s">
        <v>14</v>
      </c>
      <c r="C157" s="9">
        <v>1128</v>
      </c>
      <c r="D157" s="9">
        <v>98</v>
      </c>
      <c r="E157" s="9"/>
      <c r="F157" s="9"/>
      <c r="G157" s="10"/>
      <c r="H157" s="10"/>
      <c r="I157" s="11">
        <f aca="true" t="shared" si="31" ref="I157:I162">SUM(C157*6,D157*0,H157*15)</f>
        <v>6768</v>
      </c>
    </row>
    <row r="158" spans="1:9" ht="12">
      <c r="A158" s="102"/>
      <c r="B158" s="8" t="s">
        <v>15</v>
      </c>
      <c r="C158" s="9">
        <v>626</v>
      </c>
      <c r="D158" s="9">
        <v>169</v>
      </c>
      <c r="E158" s="9"/>
      <c r="F158" s="9"/>
      <c r="G158" s="10"/>
      <c r="H158" s="10"/>
      <c r="I158" s="11">
        <f t="shared" si="31"/>
        <v>3756</v>
      </c>
    </row>
    <row r="159" spans="1:10" ht="12">
      <c r="A159" s="102"/>
      <c r="B159" s="8" t="s">
        <v>16</v>
      </c>
      <c r="C159" s="9"/>
      <c r="D159" s="9"/>
      <c r="E159" s="9"/>
      <c r="F159" s="9"/>
      <c r="G159" s="10"/>
      <c r="H159" s="10"/>
      <c r="I159" s="11">
        <f t="shared" si="31"/>
        <v>0</v>
      </c>
      <c r="J159" s="12"/>
    </row>
    <row r="160" spans="1:10" ht="12">
      <c r="A160" s="102"/>
      <c r="B160" s="8">
        <v>920</v>
      </c>
      <c r="C160" s="9">
        <v>1017</v>
      </c>
      <c r="D160" s="9">
        <v>54</v>
      </c>
      <c r="E160" s="9"/>
      <c r="F160" s="9"/>
      <c r="G160" s="10"/>
      <c r="H160" s="10"/>
      <c r="I160" s="11">
        <f t="shared" si="31"/>
        <v>6102</v>
      </c>
      <c r="J160" s="12"/>
    </row>
    <row r="161" spans="1:10" ht="12">
      <c r="A161" s="102"/>
      <c r="B161" s="8" t="s">
        <v>56</v>
      </c>
      <c r="C161" s="9"/>
      <c r="D161" s="9"/>
      <c r="E161" s="9"/>
      <c r="F161" s="9"/>
      <c r="G161" s="10"/>
      <c r="H161" s="10"/>
      <c r="I161" s="11">
        <f t="shared" si="31"/>
        <v>0</v>
      </c>
      <c r="J161" s="12"/>
    </row>
    <row r="162" spans="1:10" ht="12">
      <c r="A162" s="102"/>
      <c r="B162" s="8" t="s">
        <v>17</v>
      </c>
      <c r="C162" s="9">
        <v>384</v>
      </c>
      <c r="D162" s="9">
        <v>68</v>
      </c>
      <c r="E162" s="9"/>
      <c r="F162" s="9"/>
      <c r="G162" s="10"/>
      <c r="H162" s="10"/>
      <c r="I162" s="11">
        <f t="shared" si="31"/>
        <v>2304</v>
      </c>
      <c r="J162" s="12">
        <f>SUM(I157:I162)</f>
        <v>18930</v>
      </c>
    </row>
    <row r="163" spans="1:10" ht="12">
      <c r="A163" s="102"/>
      <c r="B163" s="13"/>
      <c r="C163" s="14"/>
      <c r="D163" s="14"/>
      <c r="E163" s="14"/>
      <c r="F163" s="14"/>
      <c r="G163" s="15"/>
      <c r="H163" s="15"/>
      <c r="I163" s="16"/>
      <c r="J163" s="17"/>
    </row>
    <row r="164" spans="1:10" ht="12">
      <c r="A164" s="102"/>
      <c r="B164" s="8" t="s">
        <v>18</v>
      </c>
      <c r="C164" s="9"/>
      <c r="D164" s="9"/>
      <c r="E164" s="9"/>
      <c r="F164" s="9"/>
      <c r="G164" s="10"/>
      <c r="H164" s="10"/>
      <c r="I164" s="11">
        <f>SUM(E164*10,F164*7,G164*5,H164*15)</f>
        <v>0</v>
      </c>
      <c r="J164" s="12"/>
    </row>
    <row r="165" spans="1:10" ht="12">
      <c r="A165" s="102"/>
      <c r="B165" s="8" t="s">
        <v>19</v>
      </c>
      <c r="C165" s="9"/>
      <c r="D165" s="9"/>
      <c r="E165" s="9"/>
      <c r="F165" s="9"/>
      <c r="G165" s="10"/>
      <c r="H165" s="10"/>
      <c r="I165" s="11">
        <f>SUM(E165*10,F165*7,G165*5,H165*15)</f>
        <v>0</v>
      </c>
      <c r="J165" s="12">
        <f>SUM(I164:I165)</f>
        <v>0</v>
      </c>
    </row>
    <row r="166" spans="1:10" ht="12">
      <c r="A166" s="102"/>
      <c r="B166" s="18" t="s">
        <v>20</v>
      </c>
      <c r="C166" s="19">
        <f aca="true" t="shared" si="32" ref="C166:I166">SUM(C157:C165)</f>
        <v>3155</v>
      </c>
      <c r="D166" s="19">
        <f t="shared" si="32"/>
        <v>389</v>
      </c>
      <c r="E166" s="19">
        <f t="shared" si="32"/>
        <v>0</v>
      </c>
      <c r="F166" s="19">
        <f t="shared" si="32"/>
        <v>0</v>
      </c>
      <c r="G166" s="19">
        <f t="shared" si="32"/>
        <v>0</v>
      </c>
      <c r="H166" s="19">
        <f t="shared" si="32"/>
        <v>0</v>
      </c>
      <c r="I166" s="19">
        <f t="shared" si="32"/>
        <v>18930</v>
      </c>
      <c r="J166" s="20">
        <f>SUM(J165,J162)</f>
        <v>18930</v>
      </c>
    </row>
    <row r="167" spans="1:10" ht="12">
      <c r="A167" s="103" t="s">
        <v>22</v>
      </c>
      <c r="B167" s="103">
        <v>920</v>
      </c>
      <c r="C167" s="21">
        <f>SUM(C166,C156,C146,C136,C125,C115,C105)</f>
        <v>10713</v>
      </c>
      <c r="D167" s="21">
        <f>SUM(D166,D156,D146,D136,D125,D115,D105)</f>
        <v>1439</v>
      </c>
      <c r="E167" s="21">
        <f>SUM(E166,E155,E145)</f>
        <v>0</v>
      </c>
      <c r="F167" s="21">
        <f>SUM(F166,F155,F145)</f>
        <v>0</v>
      </c>
      <c r="G167" s="21">
        <f>SUM(G166,G155,G145)</f>
        <v>0</v>
      </c>
      <c r="H167" s="21">
        <f>SUM(H166,H155,H145)</f>
        <v>0</v>
      </c>
      <c r="I167" s="22">
        <f>SUM(C167*6,D167*0,E167*10,F167*7,G167*5,H167*15)</f>
        <v>64278</v>
      </c>
      <c r="J167" s="22">
        <f>SUM(J166,J155,J147)</f>
        <v>18930</v>
      </c>
    </row>
    <row r="168" spans="1:9" ht="12">
      <c r="A168" s="102">
        <v>41868</v>
      </c>
      <c r="B168" s="8" t="s">
        <v>14</v>
      </c>
      <c r="C168" s="9">
        <v>1139</v>
      </c>
      <c r="D168" s="9">
        <v>100</v>
      </c>
      <c r="E168" s="9"/>
      <c r="F168" s="9"/>
      <c r="G168" s="10"/>
      <c r="H168" s="10"/>
      <c r="I168" s="11">
        <f aca="true" t="shared" si="33" ref="I168:I173">SUM(C168*6,D168*0,H168*15)</f>
        <v>6834</v>
      </c>
    </row>
    <row r="169" spans="1:9" ht="12">
      <c r="A169" s="102"/>
      <c r="B169" s="8" t="s">
        <v>15</v>
      </c>
      <c r="C169" s="9">
        <v>1180</v>
      </c>
      <c r="D169" s="9">
        <v>37</v>
      </c>
      <c r="E169" s="9"/>
      <c r="F169" s="9"/>
      <c r="G169" s="10"/>
      <c r="H169" s="10"/>
      <c r="I169" s="11">
        <f t="shared" si="33"/>
        <v>7080</v>
      </c>
    </row>
    <row r="170" spans="1:10" ht="12">
      <c r="A170" s="102"/>
      <c r="B170" s="8" t="s">
        <v>16</v>
      </c>
      <c r="C170" s="9"/>
      <c r="D170" s="9"/>
      <c r="E170" s="9"/>
      <c r="F170" s="9"/>
      <c r="G170" s="10"/>
      <c r="H170" s="10"/>
      <c r="I170" s="11">
        <f t="shared" si="33"/>
        <v>0</v>
      </c>
      <c r="J170" s="12"/>
    </row>
    <row r="171" spans="1:10" ht="12">
      <c r="A171" s="102"/>
      <c r="B171" s="8">
        <v>920</v>
      </c>
      <c r="C171" s="9">
        <v>689</v>
      </c>
      <c r="D171" s="9">
        <v>89</v>
      </c>
      <c r="E171" s="9"/>
      <c r="F171" s="9"/>
      <c r="G171" s="10"/>
      <c r="H171" s="10"/>
      <c r="I171" s="11">
        <f t="shared" si="33"/>
        <v>4134</v>
      </c>
      <c r="J171" s="12"/>
    </row>
    <row r="172" spans="1:10" ht="12">
      <c r="A172" s="102"/>
      <c r="B172" s="8" t="s">
        <v>56</v>
      </c>
      <c r="C172" s="9">
        <v>521</v>
      </c>
      <c r="D172" s="9">
        <v>56</v>
      </c>
      <c r="E172" s="9"/>
      <c r="F172" s="9"/>
      <c r="G172" s="10"/>
      <c r="H172" s="10"/>
      <c r="I172" s="11">
        <f t="shared" si="33"/>
        <v>3126</v>
      </c>
      <c r="J172" s="12"/>
    </row>
    <row r="173" spans="1:10" ht="12">
      <c r="A173" s="102"/>
      <c r="B173" s="8" t="s">
        <v>17</v>
      </c>
      <c r="C173" s="9">
        <v>533</v>
      </c>
      <c r="D173" s="9">
        <v>142</v>
      </c>
      <c r="E173" s="9"/>
      <c r="F173" s="9"/>
      <c r="G173" s="10"/>
      <c r="H173" s="10"/>
      <c r="I173" s="11">
        <f t="shared" si="33"/>
        <v>3198</v>
      </c>
      <c r="J173" s="12">
        <f>SUM(I168:I173)</f>
        <v>24372</v>
      </c>
    </row>
    <row r="174" spans="1:10" ht="12">
      <c r="A174" s="102"/>
      <c r="B174" s="13"/>
      <c r="C174" s="14"/>
      <c r="D174" s="14"/>
      <c r="E174" s="14"/>
      <c r="F174" s="14"/>
      <c r="G174" s="15"/>
      <c r="H174" s="15"/>
      <c r="I174" s="16"/>
      <c r="J174" s="17"/>
    </row>
    <row r="175" spans="1:10" ht="12">
      <c r="A175" s="102"/>
      <c r="B175" s="8" t="s">
        <v>18</v>
      </c>
      <c r="C175" s="9"/>
      <c r="D175" s="9"/>
      <c r="E175" s="9"/>
      <c r="F175" s="9"/>
      <c r="G175" s="10"/>
      <c r="H175" s="10"/>
      <c r="I175" s="11">
        <f>SUM(E175*10,F175*7,G175*5,H175*15)</f>
        <v>0</v>
      </c>
      <c r="J175" s="12"/>
    </row>
    <row r="176" spans="1:10" ht="12">
      <c r="A176" s="102"/>
      <c r="B176" s="8" t="s">
        <v>19</v>
      </c>
      <c r="C176" s="9"/>
      <c r="D176" s="9"/>
      <c r="E176" s="9"/>
      <c r="F176" s="9"/>
      <c r="G176" s="10"/>
      <c r="H176" s="10"/>
      <c r="I176" s="11">
        <f>SUM(E176*10,F176*7,G176*5,H176*15)</f>
        <v>0</v>
      </c>
      <c r="J176" s="12">
        <f>SUM(I175:I176)</f>
        <v>0</v>
      </c>
    </row>
    <row r="177" spans="1:10" ht="12">
      <c r="A177" s="102"/>
      <c r="B177" s="18" t="s">
        <v>20</v>
      </c>
      <c r="C177" s="19">
        <f aca="true" t="shared" si="34" ref="C177:I177">SUM(C168:C176)</f>
        <v>4062</v>
      </c>
      <c r="D177" s="19">
        <f t="shared" si="34"/>
        <v>424</v>
      </c>
      <c r="E177" s="19">
        <f t="shared" si="34"/>
        <v>0</v>
      </c>
      <c r="F177" s="19">
        <f t="shared" si="34"/>
        <v>0</v>
      </c>
      <c r="G177" s="19">
        <f t="shared" si="34"/>
        <v>0</v>
      </c>
      <c r="H177" s="19">
        <f t="shared" si="34"/>
        <v>0</v>
      </c>
      <c r="I177" s="19">
        <f t="shared" si="34"/>
        <v>24372</v>
      </c>
      <c r="J177" s="11">
        <f>SUM(C179*6,D179*0,H179*15)</f>
        <v>1440</v>
      </c>
    </row>
    <row r="178" spans="1:9" ht="12">
      <c r="A178" s="102">
        <v>41869</v>
      </c>
      <c r="B178" s="8" t="s">
        <v>14</v>
      </c>
      <c r="C178" s="9">
        <v>308</v>
      </c>
      <c r="D178" s="9">
        <v>24</v>
      </c>
      <c r="E178" s="9"/>
      <c r="F178" s="9"/>
      <c r="G178" s="10"/>
      <c r="H178" s="10"/>
      <c r="I178" s="11">
        <f aca="true" t="shared" si="35" ref="I178:I183">SUM(C178*6,D178*0,H178*15)</f>
        <v>1848</v>
      </c>
    </row>
    <row r="179" spans="1:9" ht="12">
      <c r="A179" s="102"/>
      <c r="B179" s="8" t="s">
        <v>15</v>
      </c>
      <c r="C179" s="9">
        <v>240</v>
      </c>
      <c r="D179" s="9">
        <v>28</v>
      </c>
      <c r="E179" s="9"/>
      <c r="F179" s="9"/>
      <c r="G179" s="10"/>
      <c r="H179" s="10"/>
      <c r="I179" s="11">
        <f t="shared" si="35"/>
        <v>1440</v>
      </c>
    </row>
    <row r="180" spans="1:10" ht="12">
      <c r="A180" s="102"/>
      <c r="B180" s="8" t="s">
        <v>16</v>
      </c>
      <c r="C180" s="9"/>
      <c r="D180" s="9"/>
      <c r="E180" s="9"/>
      <c r="F180" s="9"/>
      <c r="G180" s="10"/>
      <c r="H180" s="10"/>
      <c r="I180" s="11">
        <f t="shared" si="35"/>
        <v>0</v>
      </c>
      <c r="J180" s="11"/>
    </row>
    <row r="181" spans="1:10" ht="12">
      <c r="A181" s="102"/>
      <c r="B181" s="8">
        <v>920</v>
      </c>
      <c r="C181" s="9">
        <v>137</v>
      </c>
      <c r="D181" s="9">
        <v>14</v>
      </c>
      <c r="E181" s="9"/>
      <c r="F181" s="9"/>
      <c r="G181" s="10"/>
      <c r="H181" s="10"/>
      <c r="I181" s="11">
        <f t="shared" si="35"/>
        <v>822</v>
      </c>
      <c r="J181" s="11"/>
    </row>
    <row r="182" spans="1:10" ht="12">
      <c r="A182" s="102"/>
      <c r="B182" s="8" t="s">
        <v>56</v>
      </c>
      <c r="C182" s="9">
        <v>263</v>
      </c>
      <c r="D182" s="9"/>
      <c r="E182" s="9"/>
      <c r="F182" s="9"/>
      <c r="G182" s="10"/>
      <c r="H182" s="10"/>
      <c r="I182" s="11">
        <f t="shared" si="35"/>
        <v>1578</v>
      </c>
      <c r="J182" s="11"/>
    </row>
    <row r="183" spans="1:10" ht="12">
      <c r="A183" s="102"/>
      <c r="B183" s="8" t="s">
        <v>17</v>
      </c>
      <c r="C183" s="9">
        <v>180</v>
      </c>
      <c r="D183" s="9">
        <v>12</v>
      </c>
      <c r="E183" s="9"/>
      <c r="F183" s="9"/>
      <c r="G183" s="10"/>
      <c r="H183" s="10"/>
      <c r="I183" s="11">
        <f t="shared" si="35"/>
        <v>1080</v>
      </c>
      <c r="J183" s="12">
        <f>SUM(I178:I183)</f>
        <v>6768</v>
      </c>
    </row>
    <row r="184" spans="1:10" ht="12">
      <c r="A184" s="102"/>
      <c r="B184" s="13"/>
      <c r="C184" s="14"/>
      <c r="D184" s="14"/>
      <c r="E184" s="14"/>
      <c r="F184" s="14"/>
      <c r="G184" s="15"/>
      <c r="H184" s="15"/>
      <c r="I184" s="16"/>
      <c r="J184" s="17"/>
    </row>
    <row r="185" spans="1:10" ht="12">
      <c r="A185" s="102"/>
      <c r="B185" s="8" t="s">
        <v>18</v>
      </c>
      <c r="C185" s="9"/>
      <c r="D185" s="9"/>
      <c r="E185" s="9"/>
      <c r="F185" s="9"/>
      <c r="G185" s="10"/>
      <c r="H185" s="10"/>
      <c r="I185" s="11">
        <f>SUM(E185*10,F185*7,G185*5,H185*15)</f>
        <v>0</v>
      </c>
      <c r="J185" s="12"/>
    </row>
    <row r="186" spans="1:10" ht="12">
      <c r="A186" s="102"/>
      <c r="B186" s="8" t="s">
        <v>19</v>
      </c>
      <c r="C186" s="9"/>
      <c r="D186" s="9"/>
      <c r="E186" s="9"/>
      <c r="F186" s="9"/>
      <c r="G186" s="10"/>
      <c r="H186" s="10"/>
      <c r="I186" s="11">
        <f>SUM(E186*10,F186*7,G186*5,H186*15)</f>
        <v>0</v>
      </c>
      <c r="J186" s="12">
        <f>SUM(I185:I186)</f>
        <v>0</v>
      </c>
    </row>
    <row r="187" spans="1:10" ht="12">
      <c r="A187" s="102"/>
      <c r="B187" s="18" t="s">
        <v>20</v>
      </c>
      <c r="C187" s="19">
        <f aca="true" t="shared" si="36" ref="C187:I187">SUM(C178:C186)</f>
        <v>1128</v>
      </c>
      <c r="D187" s="19">
        <f t="shared" si="36"/>
        <v>78</v>
      </c>
      <c r="E187" s="19">
        <f t="shared" si="36"/>
        <v>0</v>
      </c>
      <c r="F187" s="19">
        <f t="shared" si="36"/>
        <v>0</v>
      </c>
      <c r="G187" s="19">
        <f t="shared" si="36"/>
        <v>0</v>
      </c>
      <c r="H187" s="19">
        <f t="shared" si="36"/>
        <v>0</v>
      </c>
      <c r="I187" s="19">
        <f t="shared" si="36"/>
        <v>6768</v>
      </c>
      <c r="J187" s="20">
        <f>SUM(J186,J183)</f>
        <v>6768</v>
      </c>
    </row>
    <row r="188" spans="1:9" ht="12">
      <c r="A188" s="102">
        <v>41870</v>
      </c>
      <c r="B188" s="8" t="s">
        <v>14</v>
      </c>
      <c r="C188" s="9">
        <v>194</v>
      </c>
      <c r="D188" s="9">
        <v>82</v>
      </c>
      <c r="E188" s="9"/>
      <c r="F188" s="9"/>
      <c r="G188" s="10"/>
      <c r="H188" s="10"/>
      <c r="I188" s="11">
        <f aca="true" t="shared" si="37" ref="I188:I193">SUM(C188*6,D188*0,H188*15)</f>
        <v>1164</v>
      </c>
    </row>
    <row r="189" spans="1:9" ht="12">
      <c r="A189" s="102"/>
      <c r="B189" s="8" t="s">
        <v>15</v>
      </c>
      <c r="C189" s="9">
        <v>361</v>
      </c>
      <c r="D189" s="9">
        <v>217</v>
      </c>
      <c r="E189" s="9"/>
      <c r="F189" s="9"/>
      <c r="G189" s="10"/>
      <c r="H189" s="10"/>
      <c r="I189" s="11">
        <f t="shared" si="37"/>
        <v>2166</v>
      </c>
    </row>
    <row r="190" spans="1:10" ht="12">
      <c r="A190" s="102"/>
      <c r="B190" s="8" t="s">
        <v>16</v>
      </c>
      <c r="C190" s="9"/>
      <c r="D190" s="9"/>
      <c r="E190" s="9"/>
      <c r="F190" s="9"/>
      <c r="G190" s="10"/>
      <c r="H190" s="10"/>
      <c r="I190" s="11">
        <f t="shared" si="37"/>
        <v>0</v>
      </c>
      <c r="J190" s="12"/>
    </row>
    <row r="191" spans="1:10" ht="12">
      <c r="A191" s="102"/>
      <c r="B191" s="8">
        <v>920</v>
      </c>
      <c r="C191" s="9">
        <v>246</v>
      </c>
      <c r="D191" s="9">
        <v>12</v>
      </c>
      <c r="E191" s="9"/>
      <c r="F191" s="9"/>
      <c r="G191" s="10"/>
      <c r="H191" s="10"/>
      <c r="I191" s="11">
        <f t="shared" si="37"/>
        <v>1476</v>
      </c>
      <c r="J191" s="12"/>
    </row>
    <row r="192" spans="1:10" ht="12">
      <c r="A192" s="102"/>
      <c r="B192" s="8" t="s">
        <v>56</v>
      </c>
      <c r="C192" s="9">
        <v>136</v>
      </c>
      <c r="D192" s="9">
        <v>18</v>
      </c>
      <c r="E192" s="9"/>
      <c r="F192" s="9"/>
      <c r="G192" s="10"/>
      <c r="H192" s="10"/>
      <c r="I192" s="11">
        <f t="shared" si="37"/>
        <v>816</v>
      </c>
      <c r="J192" s="11"/>
    </row>
    <row r="193" spans="1:10" ht="12">
      <c r="A193" s="102"/>
      <c r="B193" s="8" t="s">
        <v>17</v>
      </c>
      <c r="C193" s="9">
        <v>123</v>
      </c>
      <c r="D193" s="9">
        <v>46</v>
      </c>
      <c r="E193" s="9"/>
      <c r="F193" s="9"/>
      <c r="G193" s="10"/>
      <c r="H193" s="10"/>
      <c r="I193" s="11">
        <f t="shared" si="37"/>
        <v>738</v>
      </c>
      <c r="J193" s="12">
        <f>SUM(I188:I193)</f>
        <v>6360</v>
      </c>
    </row>
    <row r="194" spans="1:10" ht="12">
      <c r="A194" s="102"/>
      <c r="B194" s="13"/>
      <c r="C194" s="14"/>
      <c r="D194" s="14"/>
      <c r="E194" s="14"/>
      <c r="F194" s="14"/>
      <c r="G194" s="15"/>
      <c r="H194" s="15"/>
      <c r="I194" s="16"/>
      <c r="J194" s="17"/>
    </row>
    <row r="195" spans="1:10" ht="12">
      <c r="A195" s="102"/>
      <c r="B195" s="8" t="s">
        <v>18</v>
      </c>
      <c r="C195" s="9"/>
      <c r="D195" s="9"/>
      <c r="E195" s="9"/>
      <c r="F195" s="9"/>
      <c r="G195" s="10"/>
      <c r="H195" s="10"/>
      <c r="I195" s="11">
        <f>SUM(E195*10,F195*7,G195*5,H195*15)</f>
        <v>0</v>
      </c>
      <c r="J195" s="12"/>
    </row>
    <row r="196" spans="1:10" ht="12">
      <c r="A196" s="102"/>
      <c r="B196" s="8" t="s">
        <v>19</v>
      </c>
      <c r="C196" s="9"/>
      <c r="D196" s="9"/>
      <c r="E196" s="9"/>
      <c r="F196" s="9"/>
      <c r="G196" s="10"/>
      <c r="H196" s="10"/>
      <c r="I196" s="11">
        <f>SUM(E196*10,F196*7,G196*5,H196*15)</f>
        <v>0</v>
      </c>
      <c r="J196" s="12">
        <f>SUM(I195:I196)</f>
        <v>0</v>
      </c>
    </row>
    <row r="197" spans="1:10" ht="12">
      <c r="A197" s="102"/>
      <c r="B197" s="18" t="s">
        <v>20</v>
      </c>
      <c r="C197" s="19">
        <f aca="true" t="shared" si="38" ref="C197:I197">SUM(C188:C196)</f>
        <v>1060</v>
      </c>
      <c r="D197" s="19">
        <f t="shared" si="38"/>
        <v>375</v>
      </c>
      <c r="E197" s="19">
        <f t="shared" si="38"/>
        <v>0</v>
      </c>
      <c r="F197" s="19">
        <f t="shared" si="38"/>
        <v>0</v>
      </c>
      <c r="G197" s="19">
        <f t="shared" si="38"/>
        <v>0</v>
      </c>
      <c r="H197" s="19">
        <f t="shared" si="38"/>
        <v>0</v>
      </c>
      <c r="I197" s="19">
        <f t="shared" si="38"/>
        <v>6360</v>
      </c>
      <c r="J197" s="20">
        <f>SUM(J196,J193)</f>
        <v>6360</v>
      </c>
    </row>
    <row r="198" spans="1:9" ht="12">
      <c r="A198" s="102">
        <v>41871</v>
      </c>
      <c r="B198" s="8" t="s">
        <v>14</v>
      </c>
      <c r="C198" s="9">
        <v>245</v>
      </c>
      <c r="D198" s="9">
        <v>58</v>
      </c>
      <c r="E198" s="9"/>
      <c r="F198" s="9"/>
      <c r="G198" s="10"/>
      <c r="H198" s="10"/>
      <c r="I198" s="11">
        <f aca="true" t="shared" si="39" ref="I198:I203">SUM(C198*6,D198*0,H198*15)</f>
        <v>1470</v>
      </c>
    </row>
    <row r="199" spans="1:9" ht="12">
      <c r="A199" s="102"/>
      <c r="B199" s="8" t="s">
        <v>15</v>
      </c>
      <c r="C199" s="9">
        <v>320</v>
      </c>
      <c r="D199" s="9">
        <v>76</v>
      </c>
      <c r="E199" s="9"/>
      <c r="F199" s="9"/>
      <c r="G199" s="10"/>
      <c r="H199" s="10"/>
      <c r="I199" s="11">
        <f t="shared" si="39"/>
        <v>1920</v>
      </c>
    </row>
    <row r="200" spans="1:10" ht="12">
      <c r="A200" s="102"/>
      <c r="B200" s="8" t="s">
        <v>16</v>
      </c>
      <c r="C200" s="9"/>
      <c r="D200" s="9"/>
      <c r="E200" s="9"/>
      <c r="F200" s="9"/>
      <c r="G200" s="10"/>
      <c r="H200" s="10"/>
      <c r="I200" s="11">
        <f t="shared" si="39"/>
        <v>0</v>
      </c>
      <c r="J200" s="12"/>
    </row>
    <row r="201" spans="1:10" ht="12">
      <c r="A201" s="102"/>
      <c r="B201" s="8">
        <v>920</v>
      </c>
      <c r="C201" s="9">
        <v>154</v>
      </c>
      <c r="D201" s="9">
        <v>22</v>
      </c>
      <c r="E201" s="9"/>
      <c r="F201" s="9"/>
      <c r="G201" s="10"/>
      <c r="H201" s="10"/>
      <c r="I201" s="11">
        <f t="shared" si="39"/>
        <v>924</v>
      </c>
      <c r="J201" s="12"/>
    </row>
    <row r="202" spans="1:10" ht="12">
      <c r="A202" s="102"/>
      <c r="B202" s="8" t="s">
        <v>56</v>
      </c>
      <c r="C202" s="9">
        <v>160</v>
      </c>
      <c r="D202" s="9">
        <v>18</v>
      </c>
      <c r="E202" s="9"/>
      <c r="F202" s="9"/>
      <c r="G202" s="10"/>
      <c r="H202" s="10"/>
      <c r="I202" s="11">
        <f t="shared" si="39"/>
        <v>960</v>
      </c>
      <c r="J202" s="11"/>
    </row>
    <row r="203" spans="1:10" ht="12">
      <c r="A203" s="102"/>
      <c r="B203" s="8" t="s">
        <v>17</v>
      </c>
      <c r="C203" s="9">
        <v>122</v>
      </c>
      <c r="D203" s="9">
        <v>58</v>
      </c>
      <c r="E203" s="9"/>
      <c r="F203" s="9"/>
      <c r="G203" s="10"/>
      <c r="H203" s="10"/>
      <c r="I203" s="11">
        <f t="shared" si="39"/>
        <v>732</v>
      </c>
      <c r="J203" s="12">
        <f>SUM(I198:I203)</f>
        <v>6006</v>
      </c>
    </row>
    <row r="204" spans="1:10" ht="12">
      <c r="A204" s="102"/>
      <c r="B204" s="13"/>
      <c r="C204" s="14"/>
      <c r="D204" s="14"/>
      <c r="E204" s="14"/>
      <c r="F204" s="14"/>
      <c r="G204" s="15"/>
      <c r="H204" s="15"/>
      <c r="I204" s="16"/>
      <c r="J204" s="17"/>
    </row>
    <row r="205" spans="1:10" ht="12">
      <c r="A205" s="102"/>
      <c r="B205" s="8" t="s">
        <v>18</v>
      </c>
      <c r="C205" s="9"/>
      <c r="D205" s="9"/>
      <c r="E205" s="9"/>
      <c r="F205" s="9"/>
      <c r="G205" s="10"/>
      <c r="H205" s="10"/>
      <c r="I205" s="11">
        <f>SUM(E205*10,F205*7,G205*5,H205*15)</f>
        <v>0</v>
      </c>
      <c r="J205" s="12"/>
    </row>
    <row r="206" spans="1:10" ht="12">
      <c r="A206" s="102"/>
      <c r="B206" s="8" t="s">
        <v>19</v>
      </c>
      <c r="C206" s="9"/>
      <c r="D206" s="9"/>
      <c r="E206" s="9"/>
      <c r="F206" s="9"/>
      <c r="G206" s="10"/>
      <c r="H206" s="10"/>
      <c r="I206" s="11">
        <f>SUM(E206*10,F206*7,G206*5,H206*15)</f>
        <v>0</v>
      </c>
      <c r="J206" s="12">
        <f>SUM(I205:I206)</f>
        <v>0</v>
      </c>
    </row>
    <row r="207" spans="1:10" ht="12">
      <c r="A207" s="102"/>
      <c r="B207" s="18" t="s">
        <v>20</v>
      </c>
      <c r="C207" s="19">
        <f aca="true" t="shared" si="40" ref="C207:I207">SUM(C198:C206)</f>
        <v>1001</v>
      </c>
      <c r="D207" s="19">
        <f t="shared" si="40"/>
        <v>232</v>
      </c>
      <c r="E207" s="19">
        <f t="shared" si="40"/>
        <v>0</v>
      </c>
      <c r="F207" s="19">
        <f t="shared" si="40"/>
        <v>0</v>
      </c>
      <c r="G207" s="19">
        <f t="shared" si="40"/>
        <v>0</v>
      </c>
      <c r="H207" s="19">
        <f t="shared" si="40"/>
        <v>0</v>
      </c>
      <c r="I207" s="19">
        <f t="shared" si="40"/>
        <v>6006</v>
      </c>
      <c r="J207" s="20">
        <f>SUM(J206,J203)</f>
        <v>6006</v>
      </c>
    </row>
    <row r="208" spans="1:9" ht="12">
      <c r="A208" s="102">
        <v>41872</v>
      </c>
      <c r="B208" s="8" t="s">
        <v>14</v>
      </c>
      <c r="C208" s="9">
        <v>280</v>
      </c>
      <c r="D208" s="9">
        <v>98</v>
      </c>
      <c r="E208" s="9"/>
      <c r="F208" s="9"/>
      <c r="G208" s="10"/>
      <c r="H208" s="10"/>
      <c r="I208" s="11">
        <f aca="true" t="shared" si="41" ref="I208:I213">SUM(C208*6,D208*0,H208*15)</f>
        <v>1680</v>
      </c>
    </row>
    <row r="209" spans="1:9" ht="12">
      <c r="A209" s="102"/>
      <c r="B209" s="8" t="s">
        <v>15</v>
      </c>
      <c r="C209" s="9"/>
      <c r="D209" s="9"/>
      <c r="E209" s="9"/>
      <c r="F209" s="9"/>
      <c r="G209" s="10"/>
      <c r="H209" s="10"/>
      <c r="I209" s="11">
        <f t="shared" si="41"/>
        <v>0</v>
      </c>
    </row>
    <row r="210" spans="1:10" ht="12">
      <c r="A210" s="102"/>
      <c r="B210" s="8" t="s">
        <v>16</v>
      </c>
      <c r="C210" s="9">
        <v>291</v>
      </c>
      <c r="D210" s="9">
        <v>333</v>
      </c>
      <c r="E210" s="9"/>
      <c r="F210" s="9"/>
      <c r="G210" s="10"/>
      <c r="H210" s="10"/>
      <c r="I210" s="11">
        <f t="shared" si="41"/>
        <v>1746</v>
      </c>
      <c r="J210" s="12"/>
    </row>
    <row r="211" spans="1:10" ht="12">
      <c r="A211" s="102"/>
      <c r="B211" s="8">
        <v>920</v>
      </c>
      <c r="C211" s="9">
        <v>171</v>
      </c>
      <c r="D211" s="9">
        <v>18</v>
      </c>
      <c r="E211" s="9"/>
      <c r="F211" s="9"/>
      <c r="G211" s="10"/>
      <c r="H211" s="10"/>
      <c r="I211" s="11">
        <f t="shared" si="41"/>
        <v>1026</v>
      </c>
      <c r="J211" s="12"/>
    </row>
    <row r="212" spans="1:10" ht="12">
      <c r="A212" s="102"/>
      <c r="B212" s="8" t="s">
        <v>56</v>
      </c>
      <c r="C212" s="9">
        <v>156</v>
      </c>
      <c r="D212" s="9">
        <v>14</v>
      </c>
      <c r="E212" s="9"/>
      <c r="F212" s="9"/>
      <c r="G212" s="10"/>
      <c r="H212" s="10"/>
      <c r="I212" s="11">
        <f t="shared" si="41"/>
        <v>936</v>
      </c>
      <c r="J212" s="12"/>
    </row>
    <row r="213" spans="1:10" ht="12">
      <c r="A213" s="102"/>
      <c r="B213" s="8" t="s">
        <v>17</v>
      </c>
      <c r="C213" s="9">
        <v>97</v>
      </c>
      <c r="D213" s="9">
        <v>55</v>
      </c>
      <c r="E213" s="9"/>
      <c r="F213" s="9"/>
      <c r="G213" s="10"/>
      <c r="H213" s="10"/>
      <c r="I213" s="11">
        <f t="shared" si="41"/>
        <v>582</v>
      </c>
      <c r="J213" s="12">
        <f>SUM(I208:I213)</f>
        <v>5970</v>
      </c>
    </row>
    <row r="214" spans="1:10" ht="12">
      <c r="A214" s="102"/>
      <c r="B214" s="13"/>
      <c r="C214" s="14"/>
      <c r="D214" s="14"/>
      <c r="E214" s="14"/>
      <c r="F214" s="14"/>
      <c r="G214" s="15"/>
      <c r="H214" s="15"/>
      <c r="I214" s="16"/>
      <c r="J214" s="17"/>
    </row>
    <row r="215" spans="1:10" ht="12">
      <c r="A215" s="102"/>
      <c r="B215" s="8" t="s">
        <v>18</v>
      </c>
      <c r="C215" s="9"/>
      <c r="D215" s="9"/>
      <c r="E215" s="9"/>
      <c r="F215" s="9"/>
      <c r="G215" s="10"/>
      <c r="H215" s="10"/>
      <c r="I215" s="11">
        <f>SUM(E215*10,F215*7,G215*5,H215*15)</f>
        <v>0</v>
      </c>
      <c r="J215" s="12"/>
    </row>
    <row r="216" spans="1:10" ht="12">
      <c r="A216" s="102"/>
      <c r="B216" s="8" t="s">
        <v>19</v>
      </c>
      <c r="C216" s="9"/>
      <c r="D216" s="9"/>
      <c r="E216" s="9"/>
      <c r="F216" s="9"/>
      <c r="G216" s="10"/>
      <c r="H216" s="10"/>
      <c r="I216" s="11">
        <f>SUM(E216*10,F216*7,G216*5,H216*15)</f>
        <v>0</v>
      </c>
      <c r="J216" s="12">
        <f>SUM(I215:I216)</f>
        <v>0</v>
      </c>
    </row>
    <row r="217" spans="1:10" ht="12">
      <c r="A217" s="102"/>
      <c r="B217" s="18" t="s">
        <v>20</v>
      </c>
      <c r="C217" s="19">
        <f aca="true" t="shared" si="42" ref="C217:I217">SUM(C208:C216)</f>
        <v>995</v>
      </c>
      <c r="D217" s="19">
        <f t="shared" si="42"/>
        <v>518</v>
      </c>
      <c r="E217" s="19">
        <f t="shared" si="42"/>
        <v>0</v>
      </c>
      <c r="F217" s="19">
        <f t="shared" si="42"/>
        <v>0</v>
      </c>
      <c r="G217" s="19">
        <f t="shared" si="42"/>
        <v>0</v>
      </c>
      <c r="H217" s="19">
        <f t="shared" si="42"/>
        <v>0</v>
      </c>
      <c r="I217" s="19">
        <f t="shared" si="42"/>
        <v>5970</v>
      </c>
      <c r="J217" s="20">
        <f>SUM(J216,J213)</f>
        <v>5970</v>
      </c>
    </row>
    <row r="218" spans="1:9" ht="12">
      <c r="A218" s="102">
        <v>41873</v>
      </c>
      <c r="B218" s="8" t="s">
        <v>14</v>
      </c>
      <c r="C218" s="9">
        <v>271</v>
      </c>
      <c r="D218" s="9">
        <v>228</v>
      </c>
      <c r="E218" s="9"/>
      <c r="F218" s="9"/>
      <c r="G218" s="10"/>
      <c r="H218" s="10"/>
      <c r="I218" s="11">
        <f aca="true" t="shared" si="43" ref="I218:I223">SUM(C218*6,D218*0,H218*15)</f>
        <v>1626</v>
      </c>
    </row>
    <row r="219" spans="1:9" ht="12">
      <c r="A219" s="102"/>
      <c r="B219" s="8" t="s">
        <v>15</v>
      </c>
      <c r="C219" s="9">
        <v>319</v>
      </c>
      <c r="D219" s="9">
        <v>50</v>
      </c>
      <c r="E219" s="9"/>
      <c r="F219" s="9"/>
      <c r="G219" s="10"/>
      <c r="H219" s="10"/>
      <c r="I219" s="11">
        <f t="shared" si="43"/>
        <v>1914</v>
      </c>
    </row>
    <row r="220" spans="1:10" ht="12">
      <c r="A220" s="102"/>
      <c r="B220" s="8" t="s">
        <v>16</v>
      </c>
      <c r="C220" s="9"/>
      <c r="D220" s="9"/>
      <c r="E220" s="9"/>
      <c r="F220" s="9"/>
      <c r="G220" s="10"/>
      <c r="H220" s="10"/>
      <c r="I220" s="11">
        <f t="shared" si="43"/>
        <v>0</v>
      </c>
      <c r="J220" s="12"/>
    </row>
    <row r="221" spans="1:10" ht="12">
      <c r="A221" s="102"/>
      <c r="B221" s="8">
        <v>920</v>
      </c>
      <c r="C221" s="9">
        <v>243</v>
      </c>
      <c r="D221" s="9">
        <v>24</v>
      </c>
      <c r="E221" s="9"/>
      <c r="F221" s="9"/>
      <c r="G221" s="10"/>
      <c r="H221" s="10"/>
      <c r="I221" s="11">
        <f t="shared" si="43"/>
        <v>1458</v>
      </c>
      <c r="J221" s="12"/>
    </row>
    <row r="222" spans="1:10" ht="12">
      <c r="A222" s="102"/>
      <c r="B222" s="8" t="s">
        <v>59</v>
      </c>
      <c r="C222" s="9">
        <v>214</v>
      </c>
      <c r="D222" s="9">
        <v>14</v>
      </c>
      <c r="E222" s="9"/>
      <c r="F222" s="9"/>
      <c r="G222" s="10"/>
      <c r="H222" s="10"/>
      <c r="I222" s="11">
        <f t="shared" si="43"/>
        <v>1284</v>
      </c>
      <c r="J222" s="12"/>
    </row>
    <row r="223" spans="1:10" ht="12">
      <c r="A223" s="102"/>
      <c r="B223" s="8" t="s">
        <v>17</v>
      </c>
      <c r="C223" s="9">
        <v>150</v>
      </c>
      <c r="D223" s="9">
        <v>69</v>
      </c>
      <c r="E223" s="9"/>
      <c r="F223" s="9"/>
      <c r="G223" s="10"/>
      <c r="H223" s="10"/>
      <c r="I223" s="11">
        <f t="shared" si="43"/>
        <v>900</v>
      </c>
      <c r="J223" s="12">
        <f>SUM(I218:I223)</f>
        <v>7182</v>
      </c>
    </row>
    <row r="224" spans="1:10" ht="12">
      <c r="A224" s="102"/>
      <c r="B224" s="13"/>
      <c r="C224" s="14"/>
      <c r="D224" s="14"/>
      <c r="E224" s="14"/>
      <c r="F224" s="14"/>
      <c r="G224" s="15"/>
      <c r="H224" s="15"/>
      <c r="I224" s="16"/>
      <c r="J224" s="17"/>
    </row>
    <row r="225" spans="1:10" ht="12">
      <c r="A225" s="102"/>
      <c r="B225" s="8" t="s">
        <v>18</v>
      </c>
      <c r="C225" s="9"/>
      <c r="D225" s="9"/>
      <c r="E225" s="9"/>
      <c r="F225" s="9"/>
      <c r="G225" s="10"/>
      <c r="H225" s="10"/>
      <c r="I225" s="11">
        <f>SUM(E225*10,F225*7,G225*5,H225*15)</f>
        <v>0</v>
      </c>
      <c r="J225" s="12"/>
    </row>
    <row r="226" spans="1:10" ht="12">
      <c r="A226" s="102"/>
      <c r="B226" s="8" t="s">
        <v>19</v>
      </c>
      <c r="C226" s="9"/>
      <c r="D226" s="9"/>
      <c r="E226" s="9"/>
      <c r="F226" s="9"/>
      <c r="G226" s="10"/>
      <c r="H226" s="10"/>
      <c r="I226" s="11">
        <f>SUM(E226*10,F226*7,G226*5,H226*15)</f>
        <v>0</v>
      </c>
      <c r="J226" s="12">
        <f>SUM(I225:I226)</f>
        <v>0</v>
      </c>
    </row>
    <row r="227" spans="1:10" ht="12">
      <c r="A227" s="102"/>
      <c r="B227" s="18" t="s">
        <v>20</v>
      </c>
      <c r="C227" s="19">
        <f aca="true" t="shared" si="44" ref="C227:I227">SUM(C218:C226)</f>
        <v>1197</v>
      </c>
      <c r="D227" s="19">
        <f t="shared" si="44"/>
        <v>385</v>
      </c>
      <c r="E227" s="19">
        <f t="shared" si="44"/>
        <v>0</v>
      </c>
      <c r="F227" s="19">
        <f t="shared" si="44"/>
        <v>0</v>
      </c>
      <c r="G227" s="19">
        <f t="shared" si="44"/>
        <v>0</v>
      </c>
      <c r="H227" s="19">
        <f t="shared" si="44"/>
        <v>0</v>
      </c>
      <c r="I227" s="19">
        <f t="shared" si="44"/>
        <v>7182</v>
      </c>
      <c r="J227" s="20">
        <f>SUM(J226,J223)</f>
        <v>7182</v>
      </c>
    </row>
    <row r="228" spans="1:9" ht="12">
      <c r="A228" s="102">
        <v>41874</v>
      </c>
      <c r="B228" s="8" t="s">
        <v>14</v>
      </c>
      <c r="C228" s="9">
        <v>1036</v>
      </c>
      <c r="D228" s="9">
        <v>309</v>
      </c>
      <c r="E228" s="9"/>
      <c r="F228" s="9"/>
      <c r="G228" s="10"/>
      <c r="H228" s="10"/>
      <c r="I228" s="11">
        <f aca="true" t="shared" si="45" ref="I228:I233">SUM(C228*6,D228*0,H228*15)</f>
        <v>6216</v>
      </c>
    </row>
    <row r="229" spans="1:9" ht="12">
      <c r="A229" s="102"/>
      <c r="B229" s="8" t="s">
        <v>15</v>
      </c>
      <c r="C229" s="9">
        <v>949</v>
      </c>
      <c r="D229" s="9">
        <v>358</v>
      </c>
      <c r="E229" s="9"/>
      <c r="F229" s="9"/>
      <c r="G229" s="10"/>
      <c r="H229" s="10"/>
      <c r="I229" s="11">
        <f t="shared" si="45"/>
        <v>5694</v>
      </c>
    </row>
    <row r="230" spans="1:10" ht="12">
      <c r="A230" s="102"/>
      <c r="B230" s="8" t="s">
        <v>16</v>
      </c>
      <c r="C230" s="9"/>
      <c r="D230" s="9"/>
      <c r="E230" s="9"/>
      <c r="F230" s="9"/>
      <c r="G230" s="10"/>
      <c r="H230" s="10"/>
      <c r="I230" s="11">
        <f t="shared" si="45"/>
        <v>0</v>
      </c>
      <c r="J230" s="12"/>
    </row>
    <row r="231" spans="1:10" ht="12">
      <c r="A231" s="102"/>
      <c r="B231" s="8">
        <v>920</v>
      </c>
      <c r="C231" s="9">
        <v>590</v>
      </c>
      <c r="D231" s="9">
        <v>72</v>
      </c>
      <c r="E231" s="9"/>
      <c r="F231" s="9"/>
      <c r="G231" s="10"/>
      <c r="H231" s="10"/>
      <c r="I231" s="11">
        <f t="shared" si="45"/>
        <v>3540</v>
      </c>
      <c r="J231" s="12"/>
    </row>
    <row r="232" spans="1:10" ht="12">
      <c r="A232" s="102"/>
      <c r="B232" s="8" t="s">
        <v>60</v>
      </c>
      <c r="C232" s="9">
        <v>419</v>
      </c>
      <c r="D232" s="9">
        <v>24</v>
      </c>
      <c r="E232" s="9"/>
      <c r="F232" s="9"/>
      <c r="G232" s="10"/>
      <c r="H232" s="10"/>
      <c r="I232" s="11">
        <f t="shared" si="45"/>
        <v>2514</v>
      </c>
      <c r="J232" s="12"/>
    </row>
    <row r="233" spans="1:10" ht="12">
      <c r="A233" s="102"/>
      <c r="B233" s="8" t="s">
        <v>17</v>
      </c>
      <c r="C233" s="9">
        <v>337</v>
      </c>
      <c r="D233" s="9">
        <v>99</v>
      </c>
      <c r="E233" s="9"/>
      <c r="F233" s="9"/>
      <c r="G233" s="10"/>
      <c r="H233" s="10"/>
      <c r="I233" s="11">
        <f t="shared" si="45"/>
        <v>2022</v>
      </c>
      <c r="J233" s="12">
        <f>SUM(I228:I233)</f>
        <v>19986</v>
      </c>
    </row>
    <row r="234" spans="1:10" ht="12">
      <c r="A234" s="102"/>
      <c r="B234" s="13"/>
      <c r="C234" s="14"/>
      <c r="D234" s="14"/>
      <c r="E234" s="14"/>
      <c r="F234" s="14"/>
      <c r="G234" s="15"/>
      <c r="H234" s="15"/>
      <c r="I234" s="16"/>
      <c r="J234" s="17"/>
    </row>
    <row r="235" spans="1:10" ht="12">
      <c r="A235" s="102"/>
      <c r="B235" s="8" t="s">
        <v>18</v>
      </c>
      <c r="C235" s="9"/>
      <c r="D235" s="9"/>
      <c r="E235" s="9"/>
      <c r="F235" s="9"/>
      <c r="G235" s="10"/>
      <c r="H235" s="10"/>
      <c r="I235" s="11">
        <f>SUM(E235*10,F235*7,G235*5,H235*15)</f>
        <v>0</v>
      </c>
      <c r="J235" s="12"/>
    </row>
    <row r="236" spans="1:10" ht="12">
      <c r="A236" s="102"/>
      <c r="B236" s="8" t="s">
        <v>19</v>
      </c>
      <c r="C236" s="9"/>
      <c r="D236" s="9"/>
      <c r="E236" s="9"/>
      <c r="F236" s="9"/>
      <c r="G236" s="10"/>
      <c r="H236" s="10"/>
      <c r="I236" s="11">
        <f>SUM(E236*10,F236*7,G236*5,H236*15)</f>
        <v>0</v>
      </c>
      <c r="J236" s="12">
        <f>SUM(I235:I236)</f>
        <v>0</v>
      </c>
    </row>
    <row r="237" spans="1:10" ht="12">
      <c r="A237" s="102"/>
      <c r="B237" s="18" t="s">
        <v>20</v>
      </c>
      <c r="C237" s="19">
        <f aca="true" t="shared" si="46" ref="C237:I237">SUM(C228:C236)</f>
        <v>3331</v>
      </c>
      <c r="D237" s="19">
        <f t="shared" si="46"/>
        <v>862</v>
      </c>
      <c r="E237" s="19">
        <f t="shared" si="46"/>
        <v>0</v>
      </c>
      <c r="F237" s="19">
        <f t="shared" si="46"/>
        <v>0</v>
      </c>
      <c r="G237" s="19">
        <f t="shared" si="46"/>
        <v>0</v>
      </c>
      <c r="H237" s="19">
        <f t="shared" si="46"/>
        <v>0</v>
      </c>
      <c r="I237" s="19">
        <f t="shared" si="46"/>
        <v>19986</v>
      </c>
      <c r="J237" s="20">
        <f>SUM(J236,J233)</f>
        <v>19986</v>
      </c>
    </row>
    <row r="238" spans="1:10" ht="12">
      <c r="A238" s="103" t="s">
        <v>22</v>
      </c>
      <c r="B238" s="103">
        <v>920</v>
      </c>
      <c r="C238" s="21">
        <f>SUM(C237,C227,C217,C207,C197,C187,C177)</f>
        <v>12774</v>
      </c>
      <c r="D238" s="21">
        <f>SUM(D237,D227,D217,D207,D197,D187,D177)</f>
        <v>2874</v>
      </c>
      <c r="E238" s="21">
        <f>SUM(E237,E226,E216)</f>
        <v>0</v>
      </c>
      <c r="F238" s="21">
        <f>SUM(F237,F226,F216)</f>
        <v>0</v>
      </c>
      <c r="G238" s="21">
        <f>SUM(G237,G226,G216)</f>
        <v>0</v>
      </c>
      <c r="H238" s="21">
        <f>SUM(H237,H226,H216)</f>
        <v>0</v>
      </c>
      <c r="I238" s="22">
        <f>SUM(C238*6,D238*0,E238*10,F238*7,G238*5,H238*15)</f>
        <v>76644</v>
      </c>
      <c r="J238" s="22">
        <f>SUM(J237,J226,J216)</f>
        <v>19986</v>
      </c>
    </row>
    <row r="239" spans="1:9" ht="12">
      <c r="A239" s="102">
        <v>41875</v>
      </c>
      <c r="B239" s="8" t="s">
        <v>14</v>
      </c>
      <c r="C239" s="9">
        <v>1321</v>
      </c>
      <c r="D239" s="9">
        <v>240</v>
      </c>
      <c r="E239" s="9"/>
      <c r="F239" s="9"/>
      <c r="G239" s="10"/>
      <c r="H239" s="10"/>
      <c r="I239" s="11">
        <f aca="true" t="shared" si="47" ref="I239:I244">SUM(C239*6,D239*0,H239*15)</f>
        <v>7926</v>
      </c>
    </row>
    <row r="240" spans="1:9" ht="12">
      <c r="A240" s="102"/>
      <c r="B240" s="8" t="s">
        <v>15</v>
      </c>
      <c r="C240" s="9">
        <v>1310</v>
      </c>
      <c r="D240" s="9">
        <v>346</v>
      </c>
      <c r="E240" s="9"/>
      <c r="F240" s="9"/>
      <c r="G240" s="10"/>
      <c r="H240" s="10"/>
      <c r="I240" s="11">
        <f t="shared" si="47"/>
        <v>7860</v>
      </c>
    </row>
    <row r="241" spans="1:10" ht="12">
      <c r="A241" s="102"/>
      <c r="B241" s="8" t="s">
        <v>16</v>
      </c>
      <c r="C241" s="9"/>
      <c r="D241" s="9"/>
      <c r="E241" s="9"/>
      <c r="F241" s="9"/>
      <c r="G241" s="10"/>
      <c r="H241" s="10"/>
      <c r="I241" s="11">
        <f t="shared" si="47"/>
        <v>0</v>
      </c>
      <c r="J241" s="12"/>
    </row>
    <row r="242" spans="1:10" ht="12">
      <c r="A242" s="102"/>
      <c r="B242" s="8">
        <v>920</v>
      </c>
      <c r="C242" s="9">
        <v>827</v>
      </c>
      <c r="D242" s="9">
        <v>85</v>
      </c>
      <c r="E242" s="9"/>
      <c r="F242" s="9"/>
      <c r="G242" s="10"/>
      <c r="H242" s="10"/>
      <c r="I242" s="11">
        <f t="shared" si="47"/>
        <v>4962</v>
      </c>
      <c r="J242" s="12"/>
    </row>
    <row r="243" spans="1:10" ht="12">
      <c r="A243" s="102"/>
      <c r="B243" s="8" t="s">
        <v>60</v>
      </c>
      <c r="C243" s="9">
        <v>511</v>
      </c>
      <c r="D243" s="9">
        <v>33</v>
      </c>
      <c r="E243" s="9"/>
      <c r="F243" s="9"/>
      <c r="G243" s="10"/>
      <c r="H243" s="10"/>
      <c r="I243" s="11">
        <f t="shared" si="47"/>
        <v>3066</v>
      </c>
      <c r="J243" s="12"/>
    </row>
    <row r="244" spans="1:10" ht="12">
      <c r="A244" s="102"/>
      <c r="B244" s="8" t="s">
        <v>17</v>
      </c>
      <c r="C244" s="9">
        <v>718</v>
      </c>
      <c r="D244" s="9">
        <v>113</v>
      </c>
      <c r="E244" s="9"/>
      <c r="F244" s="9"/>
      <c r="G244" s="10"/>
      <c r="H244" s="10"/>
      <c r="I244" s="11">
        <f t="shared" si="47"/>
        <v>4308</v>
      </c>
      <c r="J244" s="12">
        <f>SUM(I239:I244)</f>
        <v>28122</v>
      </c>
    </row>
    <row r="245" spans="1:10" ht="12">
      <c r="A245" s="102"/>
      <c r="B245" s="13"/>
      <c r="C245" s="14"/>
      <c r="D245" s="14"/>
      <c r="E245" s="14"/>
      <c r="F245" s="14"/>
      <c r="G245" s="15"/>
      <c r="H245" s="15"/>
      <c r="I245" s="16"/>
      <c r="J245" s="17"/>
    </row>
    <row r="246" spans="1:10" ht="12">
      <c r="A246" s="102"/>
      <c r="B246" s="8" t="s">
        <v>18</v>
      </c>
      <c r="C246" s="9"/>
      <c r="D246" s="9"/>
      <c r="E246" s="9"/>
      <c r="F246" s="9"/>
      <c r="G246" s="10"/>
      <c r="H246" s="10"/>
      <c r="I246" s="11">
        <f>SUM(E246*10,F246*7,G246*5,H246*15)</f>
        <v>0</v>
      </c>
      <c r="J246" s="12"/>
    </row>
    <row r="247" spans="1:10" ht="12">
      <c r="A247" s="102"/>
      <c r="B247" s="8" t="s">
        <v>19</v>
      </c>
      <c r="C247" s="9"/>
      <c r="D247" s="9"/>
      <c r="E247" s="9"/>
      <c r="F247" s="9"/>
      <c r="G247" s="10"/>
      <c r="H247" s="10"/>
      <c r="I247" s="11">
        <f>SUM(E247*10,F247*7,G247*5,H247*15)</f>
        <v>0</v>
      </c>
      <c r="J247" s="12">
        <f>SUM(I246:I247)</f>
        <v>0</v>
      </c>
    </row>
    <row r="248" spans="1:10" ht="12">
      <c r="A248" s="102"/>
      <c r="B248" s="18" t="s">
        <v>20</v>
      </c>
      <c r="C248" s="19">
        <f aca="true" t="shared" si="48" ref="C248:I248">SUM(C239:C247)</f>
        <v>4687</v>
      </c>
      <c r="D248" s="19">
        <f t="shared" si="48"/>
        <v>817</v>
      </c>
      <c r="E248" s="19">
        <f t="shared" si="48"/>
        <v>0</v>
      </c>
      <c r="F248" s="19">
        <f t="shared" si="48"/>
        <v>0</v>
      </c>
      <c r="G248" s="19">
        <f t="shared" si="48"/>
        <v>0</v>
      </c>
      <c r="H248" s="19">
        <f t="shared" si="48"/>
        <v>0</v>
      </c>
      <c r="I248" s="19">
        <f t="shared" si="48"/>
        <v>28122</v>
      </c>
      <c r="J248" s="20">
        <f>SUM(J247,J244)</f>
        <v>28122</v>
      </c>
    </row>
    <row r="249" spans="1:9" ht="12">
      <c r="A249" s="102">
        <v>41876</v>
      </c>
      <c r="B249" s="8" t="s">
        <v>14</v>
      </c>
      <c r="C249" s="9">
        <v>277</v>
      </c>
      <c r="D249" s="9">
        <v>40</v>
      </c>
      <c r="E249" s="9"/>
      <c r="F249" s="9"/>
      <c r="G249" s="10"/>
      <c r="H249" s="10"/>
      <c r="I249" s="11">
        <f aca="true" t="shared" si="49" ref="I249:I254">SUM(C249*6,D249*0,H249*15)</f>
        <v>1662</v>
      </c>
    </row>
    <row r="250" spans="1:9" ht="12">
      <c r="A250" s="102"/>
      <c r="B250" s="8" t="s">
        <v>15</v>
      </c>
      <c r="C250" s="9">
        <v>171</v>
      </c>
      <c r="D250" s="9">
        <v>71</v>
      </c>
      <c r="E250" s="9"/>
      <c r="F250" s="9"/>
      <c r="G250" s="10"/>
      <c r="H250" s="10"/>
      <c r="I250" s="11">
        <f t="shared" si="49"/>
        <v>1026</v>
      </c>
    </row>
    <row r="251" spans="1:10" ht="12">
      <c r="A251" s="102"/>
      <c r="B251" s="8" t="s">
        <v>16</v>
      </c>
      <c r="C251" s="9"/>
      <c r="D251" s="9"/>
      <c r="E251" s="9"/>
      <c r="F251" s="9"/>
      <c r="G251" s="10"/>
      <c r="H251" s="10"/>
      <c r="I251" s="11">
        <f t="shared" si="49"/>
        <v>0</v>
      </c>
      <c r="J251" s="12"/>
    </row>
    <row r="252" spans="1:10" ht="12">
      <c r="A252" s="102"/>
      <c r="B252" s="8">
        <v>920</v>
      </c>
      <c r="C252" s="9">
        <v>202</v>
      </c>
      <c r="D252" s="9">
        <v>45</v>
      </c>
      <c r="E252" s="9"/>
      <c r="F252" s="9"/>
      <c r="G252" s="10"/>
      <c r="H252" s="10"/>
      <c r="I252" s="11">
        <f t="shared" si="49"/>
        <v>1212</v>
      </c>
      <c r="J252" s="12"/>
    </row>
    <row r="253" spans="1:10" ht="12">
      <c r="A253" s="102"/>
      <c r="B253" s="8" t="s">
        <v>60</v>
      </c>
      <c r="C253" s="9">
        <v>190</v>
      </c>
      <c r="D253" s="9">
        <v>10</v>
      </c>
      <c r="E253" s="9"/>
      <c r="F253" s="9"/>
      <c r="G253" s="10"/>
      <c r="H253" s="10"/>
      <c r="I253" s="11">
        <f t="shared" si="49"/>
        <v>1140</v>
      </c>
      <c r="J253" s="12"/>
    </row>
    <row r="254" spans="1:10" ht="12">
      <c r="A254" s="102"/>
      <c r="B254" s="8" t="s">
        <v>17</v>
      </c>
      <c r="C254" s="9">
        <v>106</v>
      </c>
      <c r="D254" s="9">
        <v>9</v>
      </c>
      <c r="E254" s="9"/>
      <c r="F254" s="9"/>
      <c r="G254" s="10"/>
      <c r="H254" s="10"/>
      <c r="I254" s="11">
        <f t="shared" si="49"/>
        <v>636</v>
      </c>
      <c r="J254" s="12">
        <f>SUM(I249:I254)</f>
        <v>5676</v>
      </c>
    </row>
    <row r="255" spans="1:10" ht="12">
      <c r="A255" s="102"/>
      <c r="B255" s="13"/>
      <c r="C255" s="14"/>
      <c r="D255" s="14"/>
      <c r="E255" s="14"/>
      <c r="F255" s="14"/>
      <c r="G255" s="15"/>
      <c r="H255" s="15"/>
      <c r="I255" s="16"/>
      <c r="J255" s="17"/>
    </row>
    <row r="256" spans="1:10" ht="12">
      <c r="A256" s="102"/>
      <c r="B256" s="8" t="s">
        <v>18</v>
      </c>
      <c r="C256" s="9"/>
      <c r="D256" s="9"/>
      <c r="E256" s="9"/>
      <c r="F256" s="9"/>
      <c r="G256" s="10"/>
      <c r="H256" s="10"/>
      <c r="I256" s="11">
        <f>SUM(E256*10,F256*7,G256*5,H256*15)</f>
        <v>0</v>
      </c>
      <c r="J256" s="12"/>
    </row>
    <row r="257" spans="1:10" ht="12">
      <c r="A257" s="102"/>
      <c r="B257" s="8" t="s">
        <v>19</v>
      </c>
      <c r="C257" s="9"/>
      <c r="D257" s="9"/>
      <c r="E257" s="9"/>
      <c r="F257" s="9"/>
      <c r="G257" s="10"/>
      <c r="H257" s="10"/>
      <c r="I257" s="11">
        <f>SUM(E257*10,F257*7,G257*5,H257*15)</f>
        <v>0</v>
      </c>
      <c r="J257" s="12">
        <f>SUM(I256:I257)</f>
        <v>0</v>
      </c>
    </row>
    <row r="258" spans="1:10" ht="12">
      <c r="A258" s="102"/>
      <c r="B258" s="18" t="s">
        <v>20</v>
      </c>
      <c r="C258" s="19">
        <f aca="true" t="shared" si="50" ref="C258:I258">SUM(C249:C257)</f>
        <v>946</v>
      </c>
      <c r="D258" s="19">
        <f t="shared" si="50"/>
        <v>175</v>
      </c>
      <c r="E258" s="19">
        <f t="shared" si="50"/>
        <v>0</v>
      </c>
      <c r="F258" s="19">
        <f t="shared" si="50"/>
        <v>0</v>
      </c>
      <c r="G258" s="19">
        <f t="shared" si="50"/>
        <v>0</v>
      </c>
      <c r="H258" s="19">
        <f t="shared" si="50"/>
        <v>0</v>
      </c>
      <c r="I258" s="19">
        <f t="shared" si="50"/>
        <v>5676</v>
      </c>
      <c r="J258" s="20">
        <f>SUM(J257,J254)</f>
        <v>5676</v>
      </c>
    </row>
    <row r="259" spans="1:9" ht="12">
      <c r="A259" s="102">
        <v>41877</v>
      </c>
      <c r="B259" s="8" t="s">
        <v>14</v>
      </c>
      <c r="C259" s="9">
        <v>194</v>
      </c>
      <c r="D259" s="9">
        <v>35</v>
      </c>
      <c r="E259" s="9"/>
      <c r="F259" s="9"/>
      <c r="G259" s="10"/>
      <c r="H259" s="10"/>
      <c r="I259" s="11">
        <f aca="true" t="shared" si="51" ref="I259:I264">SUM(C259*6,D259*0,H259*15)</f>
        <v>1164</v>
      </c>
    </row>
    <row r="260" spans="1:9" ht="12">
      <c r="A260" s="102"/>
      <c r="B260" s="8" t="s">
        <v>15</v>
      </c>
      <c r="C260" s="9">
        <v>180</v>
      </c>
      <c r="D260" s="9">
        <v>48</v>
      </c>
      <c r="E260" s="9"/>
      <c r="F260" s="9"/>
      <c r="G260" s="10"/>
      <c r="H260" s="10"/>
      <c r="I260" s="11">
        <f t="shared" si="51"/>
        <v>1080</v>
      </c>
    </row>
    <row r="261" spans="1:10" ht="12">
      <c r="A261" s="102"/>
      <c r="B261" s="8" t="s">
        <v>16</v>
      </c>
      <c r="C261" s="9"/>
      <c r="D261" s="9"/>
      <c r="E261" s="9"/>
      <c r="F261" s="9"/>
      <c r="G261" s="10"/>
      <c r="H261" s="10"/>
      <c r="I261" s="11">
        <f t="shared" si="51"/>
        <v>0</v>
      </c>
      <c r="J261" s="12"/>
    </row>
    <row r="262" spans="1:10" ht="12">
      <c r="A262" s="102"/>
      <c r="B262" s="8">
        <v>920</v>
      </c>
      <c r="C262" s="9">
        <v>198</v>
      </c>
      <c r="D262" s="9">
        <v>21</v>
      </c>
      <c r="E262" s="9"/>
      <c r="F262" s="9"/>
      <c r="G262" s="10"/>
      <c r="H262" s="10"/>
      <c r="I262" s="11">
        <f t="shared" si="51"/>
        <v>1188</v>
      </c>
      <c r="J262" s="12"/>
    </row>
    <row r="263" spans="1:10" ht="12">
      <c r="A263" s="102"/>
      <c r="B263" s="8" t="s">
        <v>60</v>
      </c>
      <c r="C263" s="9">
        <v>174</v>
      </c>
      <c r="D263" s="9"/>
      <c r="E263" s="9"/>
      <c r="F263" s="9"/>
      <c r="G263" s="10"/>
      <c r="H263" s="10"/>
      <c r="I263" s="11">
        <f t="shared" si="51"/>
        <v>1044</v>
      </c>
      <c r="J263" s="12"/>
    </row>
    <row r="264" spans="1:10" ht="12">
      <c r="A264" s="102"/>
      <c r="B264" s="8" t="s">
        <v>17</v>
      </c>
      <c r="C264" s="9">
        <v>108</v>
      </c>
      <c r="D264" s="9">
        <v>50</v>
      </c>
      <c r="E264" s="9"/>
      <c r="F264" s="9"/>
      <c r="G264" s="10"/>
      <c r="H264" s="10"/>
      <c r="I264" s="11">
        <f t="shared" si="51"/>
        <v>648</v>
      </c>
      <c r="J264" s="12">
        <f>SUM(I259:I264)</f>
        <v>5124</v>
      </c>
    </row>
    <row r="265" spans="1:10" ht="12">
      <c r="A265" s="102"/>
      <c r="B265" s="13"/>
      <c r="C265" s="14"/>
      <c r="D265" s="14"/>
      <c r="E265" s="14"/>
      <c r="F265" s="14"/>
      <c r="G265" s="15"/>
      <c r="H265" s="15"/>
      <c r="I265" s="16"/>
      <c r="J265" s="17"/>
    </row>
    <row r="266" spans="1:10" ht="12">
      <c r="A266" s="102"/>
      <c r="B266" s="8" t="s">
        <v>18</v>
      </c>
      <c r="C266" s="9"/>
      <c r="D266" s="9"/>
      <c r="E266" s="9"/>
      <c r="F266" s="9"/>
      <c r="G266" s="10"/>
      <c r="H266" s="10"/>
      <c r="I266" s="11">
        <f>SUM(E266*10,F266*7,G266*5,H266*15)</f>
        <v>0</v>
      </c>
      <c r="J266" s="12"/>
    </row>
    <row r="267" spans="1:10" ht="12">
      <c r="A267" s="102"/>
      <c r="B267" s="8" t="s">
        <v>19</v>
      </c>
      <c r="C267" s="9"/>
      <c r="D267" s="9"/>
      <c r="E267" s="9"/>
      <c r="F267" s="9"/>
      <c r="G267" s="10"/>
      <c r="H267" s="10"/>
      <c r="I267" s="11">
        <f>SUM(E267*10,F267*7,G267*5,H267*15)</f>
        <v>0</v>
      </c>
      <c r="J267" s="12">
        <f>SUM(I266:I267)</f>
        <v>0</v>
      </c>
    </row>
    <row r="268" spans="1:10" ht="12">
      <c r="A268" s="102"/>
      <c r="B268" s="18" t="s">
        <v>20</v>
      </c>
      <c r="C268" s="19">
        <f aca="true" t="shared" si="52" ref="C268:I268">SUM(C259:C267)</f>
        <v>854</v>
      </c>
      <c r="D268" s="19">
        <f t="shared" si="52"/>
        <v>154</v>
      </c>
      <c r="E268" s="19">
        <f t="shared" si="52"/>
        <v>0</v>
      </c>
      <c r="F268" s="19">
        <f t="shared" si="52"/>
        <v>0</v>
      </c>
      <c r="G268" s="19">
        <f t="shared" si="52"/>
        <v>0</v>
      </c>
      <c r="H268" s="19">
        <f t="shared" si="52"/>
        <v>0</v>
      </c>
      <c r="I268" s="19">
        <f t="shared" si="52"/>
        <v>5124</v>
      </c>
      <c r="J268" s="20">
        <f>SUM(J267,J264)</f>
        <v>5124</v>
      </c>
    </row>
    <row r="269" spans="1:9" ht="12">
      <c r="A269" s="102">
        <v>41878</v>
      </c>
      <c r="B269" s="8" t="s">
        <v>14</v>
      </c>
      <c r="C269" s="9">
        <v>201</v>
      </c>
      <c r="D269" s="9">
        <v>57</v>
      </c>
      <c r="E269" s="9"/>
      <c r="F269" s="9"/>
      <c r="G269" s="10"/>
      <c r="H269" s="10"/>
      <c r="I269" s="11">
        <f aca="true" t="shared" si="53" ref="I269:I274">SUM(C269*6,D269*0,H269*15)</f>
        <v>1206</v>
      </c>
    </row>
    <row r="270" spans="1:9" ht="12">
      <c r="A270" s="102"/>
      <c r="B270" s="8" t="s">
        <v>15</v>
      </c>
      <c r="C270" s="9">
        <v>204</v>
      </c>
      <c r="D270" s="9">
        <v>100</v>
      </c>
      <c r="E270" s="9"/>
      <c r="F270" s="9"/>
      <c r="G270" s="10"/>
      <c r="H270" s="10"/>
      <c r="I270" s="11">
        <f t="shared" si="53"/>
        <v>1224</v>
      </c>
    </row>
    <row r="271" spans="1:10" ht="12">
      <c r="A271" s="102"/>
      <c r="B271" s="8" t="s">
        <v>16</v>
      </c>
      <c r="C271" s="9"/>
      <c r="D271" s="9"/>
      <c r="E271" s="9"/>
      <c r="F271" s="9"/>
      <c r="G271" s="10"/>
      <c r="H271" s="10"/>
      <c r="I271" s="11">
        <f t="shared" si="53"/>
        <v>0</v>
      </c>
      <c r="J271" s="12"/>
    </row>
    <row r="272" spans="1:10" ht="12">
      <c r="A272" s="102"/>
      <c r="B272" s="8">
        <v>920</v>
      </c>
      <c r="C272" s="9">
        <v>171</v>
      </c>
      <c r="D272" s="9">
        <v>13</v>
      </c>
      <c r="E272" s="9"/>
      <c r="F272" s="9"/>
      <c r="G272" s="10"/>
      <c r="H272" s="10"/>
      <c r="I272" s="11">
        <f t="shared" si="53"/>
        <v>1026</v>
      </c>
      <c r="J272" s="12"/>
    </row>
    <row r="273" spans="1:10" ht="12">
      <c r="A273" s="102"/>
      <c r="B273" s="8" t="s">
        <v>60</v>
      </c>
      <c r="C273" s="9">
        <v>118</v>
      </c>
      <c r="D273" s="9">
        <v>10</v>
      </c>
      <c r="E273" s="9"/>
      <c r="F273" s="9"/>
      <c r="G273" s="10"/>
      <c r="H273" s="10"/>
      <c r="I273" s="11">
        <f t="shared" si="53"/>
        <v>708</v>
      </c>
      <c r="J273" s="12"/>
    </row>
    <row r="274" spans="1:10" ht="12">
      <c r="A274" s="102"/>
      <c r="B274" s="8" t="s">
        <v>17</v>
      </c>
      <c r="C274" s="9">
        <v>80</v>
      </c>
      <c r="D274" s="9">
        <v>19</v>
      </c>
      <c r="E274" s="9"/>
      <c r="F274" s="9"/>
      <c r="G274" s="10"/>
      <c r="H274" s="10"/>
      <c r="I274" s="11">
        <f t="shared" si="53"/>
        <v>480</v>
      </c>
      <c r="J274" s="12">
        <f>SUM(I269:I274)</f>
        <v>4644</v>
      </c>
    </row>
    <row r="275" spans="1:10" ht="12">
      <c r="A275" s="102"/>
      <c r="B275" s="13"/>
      <c r="C275" s="14"/>
      <c r="D275" s="14"/>
      <c r="E275" s="14"/>
      <c r="F275" s="14"/>
      <c r="G275" s="15"/>
      <c r="H275" s="15"/>
      <c r="I275" s="16"/>
      <c r="J275" s="17"/>
    </row>
    <row r="276" spans="1:10" ht="12">
      <c r="A276" s="102"/>
      <c r="B276" s="8" t="s">
        <v>18</v>
      </c>
      <c r="C276" s="9"/>
      <c r="D276" s="9"/>
      <c r="E276" s="9"/>
      <c r="F276" s="9"/>
      <c r="G276" s="10"/>
      <c r="H276" s="10"/>
      <c r="I276" s="11">
        <f>SUM(E276*10,F276*7,G276*5,H276*15)</f>
        <v>0</v>
      </c>
      <c r="J276" s="12"/>
    </row>
    <row r="277" spans="1:10" ht="12">
      <c r="A277" s="102"/>
      <c r="B277" s="8" t="s">
        <v>19</v>
      </c>
      <c r="C277" s="9"/>
      <c r="D277" s="9"/>
      <c r="E277" s="9"/>
      <c r="F277" s="9"/>
      <c r="G277" s="10"/>
      <c r="H277" s="10"/>
      <c r="I277" s="11">
        <f>SUM(E277*10,F277*7,G277*5,H277*15)</f>
        <v>0</v>
      </c>
      <c r="J277" s="12">
        <f>SUM(I276:I277)</f>
        <v>0</v>
      </c>
    </row>
    <row r="278" spans="1:10" ht="12">
      <c r="A278" s="102"/>
      <c r="B278" s="18" t="s">
        <v>20</v>
      </c>
      <c r="C278" s="19">
        <f aca="true" t="shared" si="54" ref="C278:I278">SUM(C269:C277)</f>
        <v>774</v>
      </c>
      <c r="D278" s="19">
        <f t="shared" si="54"/>
        <v>199</v>
      </c>
      <c r="E278" s="19">
        <f t="shared" si="54"/>
        <v>0</v>
      </c>
      <c r="F278" s="19">
        <f t="shared" si="54"/>
        <v>0</v>
      </c>
      <c r="G278" s="19">
        <f t="shared" si="54"/>
        <v>0</v>
      </c>
      <c r="H278" s="19">
        <f t="shared" si="54"/>
        <v>0</v>
      </c>
      <c r="I278" s="19">
        <f t="shared" si="54"/>
        <v>4644</v>
      </c>
      <c r="J278" s="20">
        <f>SUM(J277,J274)</f>
        <v>4644</v>
      </c>
    </row>
    <row r="279" spans="1:9" ht="12">
      <c r="A279" s="102">
        <v>41879</v>
      </c>
      <c r="B279" s="8" t="s">
        <v>14</v>
      </c>
      <c r="C279" s="9">
        <v>121</v>
      </c>
      <c r="D279" s="9">
        <v>125</v>
      </c>
      <c r="E279" s="9"/>
      <c r="F279" s="9"/>
      <c r="G279" s="10"/>
      <c r="H279" s="10"/>
      <c r="I279" s="11">
        <f aca="true" t="shared" si="55" ref="I279:I284">SUM(C279*6,D279*0,H279*15)</f>
        <v>726</v>
      </c>
    </row>
    <row r="280" spans="1:9" ht="12">
      <c r="A280" s="102"/>
      <c r="B280" s="8" t="s">
        <v>15</v>
      </c>
      <c r="C280" s="9">
        <v>73</v>
      </c>
      <c r="D280" s="9">
        <v>54</v>
      </c>
      <c r="E280" s="9"/>
      <c r="F280" s="9"/>
      <c r="G280" s="10"/>
      <c r="H280" s="10"/>
      <c r="I280" s="11">
        <f t="shared" si="55"/>
        <v>438</v>
      </c>
    </row>
    <row r="281" spans="1:10" ht="12">
      <c r="A281" s="102"/>
      <c r="B281" s="8" t="s">
        <v>21</v>
      </c>
      <c r="C281" s="9"/>
      <c r="D281" s="9"/>
      <c r="E281" s="9"/>
      <c r="F281" s="9"/>
      <c r="G281" s="10"/>
      <c r="H281" s="10"/>
      <c r="I281" s="11">
        <f t="shared" si="55"/>
        <v>0</v>
      </c>
      <c r="J281" s="12"/>
    </row>
    <row r="282" spans="1:10" ht="12">
      <c r="A282" s="102"/>
      <c r="B282" s="8">
        <v>920</v>
      </c>
      <c r="C282" s="9">
        <v>72</v>
      </c>
      <c r="D282" s="9">
        <v>10</v>
      </c>
      <c r="E282" s="9"/>
      <c r="F282" s="9"/>
      <c r="G282" s="10"/>
      <c r="H282" s="10"/>
      <c r="I282" s="11">
        <f t="shared" si="55"/>
        <v>432</v>
      </c>
      <c r="J282" s="12"/>
    </row>
    <row r="283" spans="1:10" ht="12">
      <c r="A283" s="102"/>
      <c r="B283" s="8" t="s">
        <v>60</v>
      </c>
      <c r="C283" s="9">
        <v>73</v>
      </c>
      <c r="D283" s="9">
        <v>3</v>
      </c>
      <c r="E283" s="9"/>
      <c r="F283" s="9"/>
      <c r="G283" s="10"/>
      <c r="H283" s="10"/>
      <c r="I283" s="11">
        <f t="shared" si="55"/>
        <v>438</v>
      </c>
      <c r="J283" s="12"/>
    </row>
    <row r="284" spans="1:10" ht="12">
      <c r="A284" s="102"/>
      <c r="B284" s="8" t="s">
        <v>17</v>
      </c>
      <c r="C284" s="9">
        <v>51</v>
      </c>
      <c r="D284" s="9">
        <v>11</v>
      </c>
      <c r="E284" s="9"/>
      <c r="F284" s="9"/>
      <c r="G284" s="10"/>
      <c r="H284" s="10"/>
      <c r="I284" s="11">
        <f t="shared" si="55"/>
        <v>306</v>
      </c>
      <c r="J284" s="12">
        <f>SUM(I279:I284)</f>
        <v>2340</v>
      </c>
    </row>
    <row r="285" spans="1:10" ht="12">
      <c r="A285" s="102"/>
      <c r="B285" s="13"/>
      <c r="C285" s="14"/>
      <c r="D285" s="14"/>
      <c r="E285" s="14"/>
      <c r="F285" s="14"/>
      <c r="G285" s="15"/>
      <c r="H285" s="15"/>
      <c r="I285" s="16"/>
      <c r="J285" s="17"/>
    </row>
    <row r="286" spans="1:10" ht="12">
      <c r="A286" s="102"/>
      <c r="B286" s="8" t="s">
        <v>18</v>
      </c>
      <c r="C286" s="9"/>
      <c r="D286" s="9"/>
      <c r="E286" s="9"/>
      <c r="F286" s="9"/>
      <c r="G286" s="10"/>
      <c r="H286" s="10"/>
      <c r="I286" s="11">
        <f>SUM(E286*10,F286*7,G286*5,H286*15)</f>
        <v>0</v>
      </c>
      <c r="J286" s="12"/>
    </row>
    <row r="287" spans="1:10" ht="12">
      <c r="A287" s="102"/>
      <c r="B287" s="8" t="s">
        <v>19</v>
      </c>
      <c r="C287" s="9"/>
      <c r="D287" s="9"/>
      <c r="E287" s="9"/>
      <c r="F287" s="9"/>
      <c r="G287" s="10"/>
      <c r="H287" s="10"/>
      <c r="I287" s="11">
        <f>SUM(E287*10,F287*7,G287*5,H287*15)</f>
        <v>0</v>
      </c>
      <c r="J287" s="12">
        <f>SUM(I286:I287)</f>
        <v>0</v>
      </c>
    </row>
    <row r="288" spans="1:10" ht="12">
      <c r="A288" s="102"/>
      <c r="B288" s="18" t="s">
        <v>20</v>
      </c>
      <c r="C288" s="19">
        <f aca="true" t="shared" si="56" ref="C288:I288">SUM(C279:C287)</f>
        <v>390</v>
      </c>
      <c r="D288" s="19">
        <f t="shared" si="56"/>
        <v>203</v>
      </c>
      <c r="E288" s="19">
        <f t="shared" si="56"/>
        <v>0</v>
      </c>
      <c r="F288" s="19">
        <f t="shared" si="56"/>
        <v>0</v>
      </c>
      <c r="G288" s="19">
        <f t="shared" si="56"/>
        <v>0</v>
      </c>
      <c r="H288" s="19">
        <f t="shared" si="56"/>
        <v>0</v>
      </c>
      <c r="I288" s="19">
        <f t="shared" si="56"/>
        <v>2340</v>
      </c>
      <c r="J288" s="20">
        <f>SUM(J287,J284)</f>
        <v>2340</v>
      </c>
    </row>
    <row r="289" spans="1:9" ht="12">
      <c r="A289" s="102">
        <v>41880</v>
      </c>
      <c r="B289" s="8" t="s">
        <v>14</v>
      </c>
      <c r="C289" s="9">
        <v>194</v>
      </c>
      <c r="D289" s="9">
        <v>114</v>
      </c>
      <c r="E289" s="9"/>
      <c r="F289" s="9"/>
      <c r="G289" s="10"/>
      <c r="H289" s="10"/>
      <c r="I289" s="11">
        <f aca="true" t="shared" si="57" ref="I289:I294">SUM(C289*6,D289*0,H289*15)</f>
        <v>1164</v>
      </c>
    </row>
    <row r="290" spans="1:9" ht="12">
      <c r="A290" s="102"/>
      <c r="B290" s="8" t="s">
        <v>15</v>
      </c>
      <c r="C290" s="9">
        <v>297</v>
      </c>
      <c r="D290" s="9">
        <v>57</v>
      </c>
      <c r="E290" s="9"/>
      <c r="F290" s="9"/>
      <c r="G290" s="10"/>
      <c r="H290" s="10"/>
      <c r="I290" s="11">
        <f t="shared" si="57"/>
        <v>1782</v>
      </c>
    </row>
    <row r="291" spans="1:10" ht="12">
      <c r="A291" s="102"/>
      <c r="B291" s="8" t="s">
        <v>21</v>
      </c>
      <c r="C291" s="9"/>
      <c r="D291" s="9"/>
      <c r="E291" s="9"/>
      <c r="F291" s="9"/>
      <c r="G291" s="10"/>
      <c r="H291" s="10"/>
      <c r="I291" s="11">
        <f t="shared" si="57"/>
        <v>0</v>
      </c>
      <c r="J291" s="12"/>
    </row>
    <row r="292" spans="1:10" ht="12">
      <c r="A292" s="102"/>
      <c r="B292" s="8">
        <v>920</v>
      </c>
      <c r="C292" s="9">
        <v>342</v>
      </c>
      <c r="D292" s="9">
        <v>25</v>
      </c>
      <c r="E292" s="9"/>
      <c r="F292" s="9"/>
      <c r="G292" s="10"/>
      <c r="H292" s="10"/>
      <c r="I292" s="11">
        <f t="shared" si="57"/>
        <v>2052</v>
      </c>
      <c r="J292" s="12"/>
    </row>
    <row r="293" spans="1:10" ht="12">
      <c r="A293" s="102"/>
      <c r="B293" s="8" t="s">
        <v>60</v>
      </c>
      <c r="C293" s="9">
        <v>191</v>
      </c>
      <c r="D293" s="9">
        <v>21</v>
      </c>
      <c r="E293" s="9"/>
      <c r="F293" s="9"/>
      <c r="G293" s="10"/>
      <c r="H293" s="10"/>
      <c r="I293" s="11">
        <f t="shared" si="57"/>
        <v>1146</v>
      </c>
      <c r="J293" s="12"/>
    </row>
    <row r="294" spans="1:10" ht="12">
      <c r="A294" s="102"/>
      <c r="B294" s="8" t="s">
        <v>17</v>
      </c>
      <c r="C294" s="9">
        <v>159</v>
      </c>
      <c r="D294" s="9">
        <v>33</v>
      </c>
      <c r="E294" s="9"/>
      <c r="F294" s="9"/>
      <c r="G294" s="10"/>
      <c r="H294" s="10"/>
      <c r="I294" s="11">
        <f t="shared" si="57"/>
        <v>954</v>
      </c>
      <c r="J294" s="12">
        <f>SUM(I289:I294)</f>
        <v>7098</v>
      </c>
    </row>
    <row r="295" spans="1:10" ht="12">
      <c r="A295" s="102"/>
      <c r="B295" s="13"/>
      <c r="C295" s="14"/>
      <c r="D295" s="14"/>
      <c r="E295" s="14"/>
      <c r="F295" s="14"/>
      <c r="G295" s="15"/>
      <c r="H295" s="15"/>
      <c r="I295" s="16"/>
      <c r="J295" s="17"/>
    </row>
    <row r="296" spans="1:10" ht="12">
      <c r="A296" s="102"/>
      <c r="B296" s="8" t="s">
        <v>18</v>
      </c>
      <c r="C296" s="9"/>
      <c r="D296" s="9"/>
      <c r="E296" s="9"/>
      <c r="F296" s="9"/>
      <c r="G296" s="10"/>
      <c r="H296" s="10"/>
      <c r="I296" s="11">
        <f>SUM(E296*10,F296*7,G296*5,H296*15)</f>
        <v>0</v>
      </c>
      <c r="J296" s="12"/>
    </row>
    <row r="297" spans="1:10" ht="12">
      <c r="A297" s="102"/>
      <c r="B297" s="8" t="s">
        <v>19</v>
      </c>
      <c r="C297" s="9"/>
      <c r="D297" s="9"/>
      <c r="E297" s="9"/>
      <c r="F297" s="9"/>
      <c r="G297" s="10"/>
      <c r="H297" s="10"/>
      <c r="I297" s="11">
        <f>SUM(E297*10,F297*7,G297*5,H297*15)</f>
        <v>0</v>
      </c>
      <c r="J297" s="12">
        <f>SUM(I296:I297)</f>
        <v>0</v>
      </c>
    </row>
    <row r="298" spans="1:10" ht="12">
      <c r="A298" s="102"/>
      <c r="B298" s="18" t="s">
        <v>20</v>
      </c>
      <c r="C298" s="19">
        <f aca="true" t="shared" si="58" ref="C298:I298">SUM(C289:C297)</f>
        <v>1183</v>
      </c>
      <c r="D298" s="19">
        <f t="shared" si="58"/>
        <v>250</v>
      </c>
      <c r="E298" s="19">
        <f t="shared" si="58"/>
        <v>0</v>
      </c>
      <c r="F298" s="19">
        <f t="shared" si="58"/>
        <v>0</v>
      </c>
      <c r="G298" s="19">
        <f t="shared" si="58"/>
        <v>0</v>
      </c>
      <c r="H298" s="19">
        <f t="shared" si="58"/>
        <v>0</v>
      </c>
      <c r="I298" s="19">
        <f t="shared" si="58"/>
        <v>7098</v>
      </c>
      <c r="J298" s="20">
        <f>SUM(J297,J294)</f>
        <v>7098</v>
      </c>
    </row>
    <row r="299" spans="1:9" ht="12">
      <c r="A299" s="102">
        <v>41881</v>
      </c>
      <c r="B299" s="8" t="s">
        <v>14</v>
      </c>
      <c r="C299" s="9">
        <v>864</v>
      </c>
      <c r="D299" s="9">
        <v>214</v>
      </c>
      <c r="E299" s="9"/>
      <c r="F299" s="9"/>
      <c r="G299" s="10"/>
      <c r="H299" s="10"/>
      <c r="I299" s="11">
        <f aca="true" t="shared" si="59" ref="I299:I304">SUM(C299*6,D299*0,H299*15)</f>
        <v>5184</v>
      </c>
    </row>
    <row r="300" spans="1:9" ht="12">
      <c r="A300" s="102"/>
      <c r="B300" s="8" t="s">
        <v>15</v>
      </c>
      <c r="C300" s="9">
        <v>744</v>
      </c>
      <c r="D300" s="9">
        <v>243</v>
      </c>
      <c r="E300" s="9"/>
      <c r="F300" s="9"/>
      <c r="G300" s="10"/>
      <c r="H300" s="10"/>
      <c r="I300" s="11">
        <f t="shared" si="59"/>
        <v>4464</v>
      </c>
    </row>
    <row r="301" spans="1:10" ht="12">
      <c r="A301" s="102"/>
      <c r="B301" s="8" t="s">
        <v>21</v>
      </c>
      <c r="C301" s="9"/>
      <c r="D301" s="9"/>
      <c r="E301" s="9"/>
      <c r="F301" s="9"/>
      <c r="G301" s="10"/>
      <c r="H301" s="10"/>
      <c r="I301" s="11">
        <f t="shared" si="59"/>
        <v>0</v>
      </c>
      <c r="J301" s="12"/>
    </row>
    <row r="302" spans="1:10" ht="12">
      <c r="A302" s="102"/>
      <c r="B302" s="8">
        <v>920</v>
      </c>
      <c r="C302" s="9">
        <v>506</v>
      </c>
      <c r="D302" s="9">
        <v>59</v>
      </c>
      <c r="E302" s="9"/>
      <c r="F302" s="9"/>
      <c r="G302" s="10"/>
      <c r="H302" s="10"/>
      <c r="I302" s="11">
        <f t="shared" si="59"/>
        <v>3036</v>
      </c>
      <c r="J302" s="12"/>
    </row>
    <row r="303" spans="1:10" ht="12">
      <c r="A303" s="102"/>
      <c r="B303" s="8" t="s">
        <v>60</v>
      </c>
      <c r="C303" s="9">
        <v>471</v>
      </c>
      <c r="D303" s="9">
        <v>31</v>
      </c>
      <c r="E303" s="9"/>
      <c r="F303" s="9"/>
      <c r="G303" s="10"/>
      <c r="H303" s="10"/>
      <c r="I303" s="11">
        <f t="shared" si="59"/>
        <v>2826</v>
      </c>
      <c r="J303" s="12"/>
    </row>
    <row r="304" spans="1:10" ht="12">
      <c r="A304" s="102"/>
      <c r="B304" s="8" t="s">
        <v>17</v>
      </c>
      <c r="C304" s="9">
        <v>328</v>
      </c>
      <c r="D304" s="9">
        <v>31</v>
      </c>
      <c r="E304" s="9"/>
      <c r="F304" s="9"/>
      <c r="G304" s="10"/>
      <c r="H304" s="10"/>
      <c r="I304" s="11">
        <f t="shared" si="59"/>
        <v>1968</v>
      </c>
      <c r="J304" s="12">
        <f>SUM(I299:I304)</f>
        <v>17478</v>
      </c>
    </row>
    <row r="305" spans="1:10" ht="12">
      <c r="A305" s="102"/>
      <c r="B305" s="13"/>
      <c r="C305" s="14"/>
      <c r="D305" s="14"/>
      <c r="E305" s="14"/>
      <c r="F305" s="14"/>
      <c r="G305" s="15"/>
      <c r="H305" s="15"/>
      <c r="I305" s="16"/>
      <c r="J305" s="17"/>
    </row>
    <row r="306" spans="1:10" ht="12">
      <c r="A306" s="102"/>
      <c r="B306" s="8" t="s">
        <v>18</v>
      </c>
      <c r="C306" s="9"/>
      <c r="D306" s="9"/>
      <c r="E306" s="9"/>
      <c r="F306" s="9"/>
      <c r="G306" s="10"/>
      <c r="H306" s="10"/>
      <c r="I306" s="11">
        <f>SUM(E306*10,F306*7,G306*5,H306*15)</f>
        <v>0</v>
      </c>
      <c r="J306" s="12"/>
    </row>
    <row r="307" spans="1:10" ht="12">
      <c r="A307" s="102"/>
      <c r="B307" s="8" t="s">
        <v>19</v>
      </c>
      <c r="C307" s="9"/>
      <c r="D307" s="9"/>
      <c r="E307" s="9"/>
      <c r="F307" s="9"/>
      <c r="G307" s="10"/>
      <c r="H307" s="10"/>
      <c r="I307" s="11">
        <f>SUM(E307*10,F307*7,G307*5,H307*15)</f>
        <v>0</v>
      </c>
      <c r="J307" s="12">
        <f>SUM(I306:I307)</f>
        <v>0</v>
      </c>
    </row>
    <row r="308" spans="1:10" ht="12">
      <c r="A308" s="102"/>
      <c r="B308" s="18" t="s">
        <v>20</v>
      </c>
      <c r="C308" s="19">
        <f aca="true" t="shared" si="60" ref="C308:I308">SUM(C299:C307)</f>
        <v>2913</v>
      </c>
      <c r="D308" s="19">
        <f t="shared" si="60"/>
        <v>578</v>
      </c>
      <c r="E308" s="19">
        <f t="shared" si="60"/>
        <v>0</v>
      </c>
      <c r="F308" s="19">
        <f t="shared" si="60"/>
        <v>0</v>
      </c>
      <c r="G308" s="19">
        <f t="shared" si="60"/>
        <v>0</v>
      </c>
      <c r="H308" s="19">
        <f t="shared" si="60"/>
        <v>0</v>
      </c>
      <c r="I308" s="19">
        <f t="shared" si="60"/>
        <v>17478</v>
      </c>
      <c r="J308" s="20">
        <f>SUM(J307,J304)</f>
        <v>17478</v>
      </c>
    </row>
    <row r="309" spans="1:10" ht="12">
      <c r="A309" s="102">
        <v>41882</v>
      </c>
      <c r="B309" s="8" t="s">
        <v>14</v>
      </c>
      <c r="C309" s="9">
        <v>1141</v>
      </c>
      <c r="D309" s="9">
        <v>408</v>
      </c>
      <c r="E309" s="9"/>
      <c r="F309" s="9"/>
      <c r="G309" s="10"/>
      <c r="H309" s="10"/>
      <c r="I309" s="11">
        <f aca="true" t="shared" si="61" ref="I309:I314">SUM(C309*6,D309*0,H309*15)</f>
        <v>6846</v>
      </c>
      <c r="J309" s="12"/>
    </row>
    <row r="310" spans="1:10" ht="12">
      <c r="A310" s="102"/>
      <c r="B310" s="8" t="s">
        <v>15</v>
      </c>
      <c r="C310" s="9">
        <v>1030</v>
      </c>
      <c r="D310" s="9">
        <v>217</v>
      </c>
      <c r="E310" s="9"/>
      <c r="F310" s="9"/>
      <c r="G310" s="10"/>
      <c r="H310" s="10"/>
      <c r="I310" s="11">
        <f t="shared" si="61"/>
        <v>6180</v>
      </c>
      <c r="J310" s="12"/>
    </row>
    <row r="311" spans="1:10" ht="12">
      <c r="A311" s="102"/>
      <c r="B311" s="8" t="s">
        <v>21</v>
      </c>
      <c r="C311" s="9"/>
      <c r="D311" s="9"/>
      <c r="E311" s="9"/>
      <c r="F311" s="9"/>
      <c r="G311" s="10"/>
      <c r="H311" s="10"/>
      <c r="I311" s="11">
        <f t="shared" si="61"/>
        <v>0</v>
      </c>
      <c r="J311" s="12"/>
    </row>
    <row r="312" spans="1:10" ht="12">
      <c r="A312" s="102"/>
      <c r="B312" s="8">
        <v>920</v>
      </c>
      <c r="C312" s="9">
        <v>429</v>
      </c>
      <c r="D312" s="9">
        <v>40</v>
      </c>
      <c r="E312" s="9"/>
      <c r="F312" s="9"/>
      <c r="G312" s="10"/>
      <c r="H312" s="10"/>
      <c r="I312" s="11">
        <f t="shared" si="61"/>
        <v>2574</v>
      </c>
      <c r="J312" s="12"/>
    </row>
    <row r="313" spans="1:10" ht="12">
      <c r="A313" s="102"/>
      <c r="B313" s="8" t="s">
        <v>60</v>
      </c>
      <c r="C313" s="9">
        <v>288</v>
      </c>
      <c r="D313" s="9">
        <v>29</v>
      </c>
      <c r="E313" s="9"/>
      <c r="F313" s="9"/>
      <c r="G313" s="10"/>
      <c r="H313" s="10"/>
      <c r="I313" s="11">
        <f t="shared" si="61"/>
        <v>1728</v>
      </c>
      <c r="J313" s="12"/>
    </row>
    <row r="314" spans="1:10" ht="12">
      <c r="A314" s="102"/>
      <c r="B314" s="8" t="s">
        <v>17</v>
      </c>
      <c r="C314" s="9">
        <v>568</v>
      </c>
      <c r="D314" s="9">
        <v>195</v>
      </c>
      <c r="E314" s="9"/>
      <c r="F314" s="9"/>
      <c r="G314" s="10"/>
      <c r="H314" s="10"/>
      <c r="I314" s="11">
        <f t="shared" si="61"/>
        <v>3408</v>
      </c>
      <c r="J314" s="12">
        <f>SUM(I309:I314)</f>
        <v>20736</v>
      </c>
    </row>
    <row r="315" spans="1:10" ht="12">
      <c r="A315" s="102"/>
      <c r="B315" s="13"/>
      <c r="C315" s="14"/>
      <c r="D315" s="14"/>
      <c r="E315" s="14"/>
      <c r="F315" s="14"/>
      <c r="G315" s="15"/>
      <c r="H315" s="15"/>
      <c r="I315" s="16"/>
      <c r="J315" s="17"/>
    </row>
    <row r="316" spans="1:10" ht="12">
      <c r="A316" s="102"/>
      <c r="B316" s="8" t="s">
        <v>18</v>
      </c>
      <c r="C316" s="9"/>
      <c r="D316" s="9"/>
      <c r="E316" s="9"/>
      <c r="F316" s="9"/>
      <c r="G316" s="10"/>
      <c r="H316" s="10"/>
      <c r="I316" s="11">
        <f>SUM(E316*10,F316*7,G316*5,H316*15)</f>
        <v>0</v>
      </c>
      <c r="J316" s="12"/>
    </row>
    <row r="317" spans="1:10" ht="12">
      <c r="A317" s="102"/>
      <c r="B317" s="8" t="s">
        <v>19</v>
      </c>
      <c r="C317" s="9"/>
      <c r="D317" s="9"/>
      <c r="E317" s="9"/>
      <c r="F317" s="9"/>
      <c r="G317" s="10"/>
      <c r="H317" s="10"/>
      <c r="I317" s="11">
        <f>SUM(E317*10,F317*7,G317*5,H317*15)</f>
        <v>0</v>
      </c>
      <c r="J317" s="12">
        <f>SUM(I316:I317)</f>
        <v>0</v>
      </c>
    </row>
    <row r="318" spans="1:10" ht="12">
      <c r="A318" s="102"/>
      <c r="B318" s="18" t="s">
        <v>20</v>
      </c>
      <c r="C318" s="19">
        <f aca="true" t="shared" si="62" ref="C318:I318">SUM(C309:C317)</f>
        <v>3456</v>
      </c>
      <c r="D318" s="19">
        <f t="shared" si="62"/>
        <v>889</v>
      </c>
      <c r="E318" s="19">
        <f t="shared" si="62"/>
        <v>0</v>
      </c>
      <c r="F318" s="19">
        <f t="shared" si="62"/>
        <v>0</v>
      </c>
      <c r="G318" s="19">
        <f t="shared" si="62"/>
        <v>0</v>
      </c>
      <c r="H318" s="19">
        <f t="shared" si="62"/>
        <v>0</v>
      </c>
      <c r="I318" s="19">
        <f t="shared" si="62"/>
        <v>20736</v>
      </c>
      <c r="J318" s="20">
        <f>SUM(J317,J314)</f>
        <v>20736</v>
      </c>
    </row>
    <row r="319" spans="1:10" ht="12">
      <c r="A319" s="103" t="s">
        <v>22</v>
      </c>
      <c r="B319" s="103">
        <v>920</v>
      </c>
      <c r="C319" s="21">
        <f>SUM(C318,C308,C298,C288,C278,C268,C258,C248)</f>
        <v>15203</v>
      </c>
      <c r="D319" s="21">
        <f>SUM(D318,D308,D298,D288,D278,D268,D258,D248)</f>
        <v>3265</v>
      </c>
      <c r="E319" s="21">
        <f aca="true" t="shared" si="63" ref="E319:J319">SUM(E318,E308,E299,E290,E281,E272,E263,E254)</f>
        <v>0</v>
      </c>
      <c r="F319" s="21">
        <f t="shared" si="63"/>
        <v>0</v>
      </c>
      <c r="G319" s="21">
        <f t="shared" si="63"/>
        <v>0</v>
      </c>
      <c r="H319" s="21">
        <f t="shared" si="63"/>
        <v>0</v>
      </c>
      <c r="I319" s="21">
        <f t="shared" si="63"/>
        <v>47886</v>
      </c>
      <c r="J319" s="21">
        <f t="shared" si="63"/>
        <v>43890</v>
      </c>
    </row>
    <row r="320" spans="1:10" ht="12">
      <c r="A320" s="105"/>
      <c r="B320" s="105"/>
      <c r="C320" s="23">
        <f>SUM(C319,C238,C167,C95,C24)</f>
        <v>55529</v>
      </c>
      <c r="D320" s="23">
        <f>SUM(D319,D245,D181,D117,D53)</f>
        <v>3317</v>
      </c>
      <c r="E320" s="23">
        <f aca="true" t="shared" si="64" ref="E320:J320">SUM(E319:E319,E245,E181,E117,E53)</f>
        <v>0</v>
      </c>
      <c r="F320" s="23">
        <f t="shared" si="64"/>
        <v>0</v>
      </c>
      <c r="G320" s="23">
        <f t="shared" si="64"/>
        <v>0</v>
      </c>
      <c r="H320" s="23">
        <f t="shared" si="64"/>
        <v>0</v>
      </c>
      <c r="I320" s="23">
        <f t="shared" si="64"/>
        <v>50340</v>
      </c>
      <c r="J320" s="23">
        <f t="shared" si="64"/>
        <v>43890</v>
      </c>
    </row>
  </sheetData>
  <sheetProtection selectLockedCells="1" selectUnlockedCells="1"/>
  <mergeCells count="41">
    <mergeCell ref="A289:A298"/>
    <mergeCell ref="A299:A308"/>
    <mergeCell ref="A309:A318"/>
    <mergeCell ref="A319:B319"/>
    <mergeCell ref="A320:B320"/>
    <mergeCell ref="A238:B238"/>
    <mergeCell ref="A239:A248"/>
    <mergeCell ref="A249:A258"/>
    <mergeCell ref="A259:A268"/>
    <mergeCell ref="A269:A278"/>
    <mergeCell ref="A279:A288"/>
    <mergeCell ref="A178:A187"/>
    <mergeCell ref="A188:A197"/>
    <mergeCell ref="A198:A207"/>
    <mergeCell ref="A208:A217"/>
    <mergeCell ref="A218:A227"/>
    <mergeCell ref="A228:A237"/>
    <mergeCell ref="A126:A136"/>
    <mergeCell ref="A137:A146"/>
    <mergeCell ref="A147:A156"/>
    <mergeCell ref="A157:A166"/>
    <mergeCell ref="A167:B167"/>
    <mergeCell ref="A168:A177"/>
    <mergeCell ref="A75:A84"/>
    <mergeCell ref="A85:A94"/>
    <mergeCell ref="A95:B95"/>
    <mergeCell ref="A96:A105"/>
    <mergeCell ref="A106:A115"/>
    <mergeCell ref="A116:A125"/>
    <mergeCell ref="A24:B24"/>
    <mergeCell ref="A25:A34"/>
    <mergeCell ref="A35:A44"/>
    <mergeCell ref="A45:A54"/>
    <mergeCell ref="A55:A64"/>
    <mergeCell ref="A65:A74"/>
    <mergeCell ref="A1:J1"/>
    <mergeCell ref="A2:B2"/>
    <mergeCell ref="C2:D2"/>
    <mergeCell ref="E2:G2"/>
    <mergeCell ref="A4:A13"/>
    <mergeCell ref="A14:A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219"/>
  <sheetViews>
    <sheetView zoomScale="110" zoomScaleNormal="110" zoomScalePageLayoutView="0" workbookViewId="0" topLeftCell="A196">
      <selection activeCell="A219" sqref="A219:B219"/>
    </sheetView>
  </sheetViews>
  <sheetFormatPr defaultColWidth="9.140625" defaultRowHeight="12.75"/>
  <cols>
    <col min="1" max="1" width="10.421875" style="1" customWidth="1"/>
    <col min="2" max="2" width="19.7109375" style="1" customWidth="1"/>
    <col min="3" max="3" width="9.7109375" style="1" customWidth="1"/>
    <col min="4" max="4" width="10.00390625" style="1" customWidth="1"/>
    <col min="5" max="5" width="7.421875" style="1" customWidth="1"/>
    <col min="6" max="6" width="9.7109375" style="1" customWidth="1"/>
    <col min="7" max="7" width="8.140625" style="1" customWidth="1"/>
    <col min="8" max="8" width="12.28125" style="2" customWidth="1"/>
    <col min="9" max="9" width="13.7109375" style="1" customWidth="1"/>
    <col min="10" max="10" width="11.140625" style="1" customWidth="1"/>
    <col min="11" max="11" width="9.8515625" style="0" customWidth="1"/>
  </cols>
  <sheetData>
    <row r="1" spans="1:10" ht="12">
      <c r="A1" s="99" t="s">
        <v>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24">
      <c r="A2" s="100">
        <v>41883</v>
      </c>
      <c r="B2" s="100"/>
      <c r="C2" s="99" t="s">
        <v>1</v>
      </c>
      <c r="D2" s="99"/>
      <c r="E2" s="99" t="s">
        <v>2</v>
      </c>
      <c r="F2" s="99"/>
      <c r="G2" s="99"/>
      <c r="H2" s="3"/>
      <c r="I2" s="4" t="s">
        <v>3</v>
      </c>
      <c r="J2" s="5" t="s">
        <v>4</v>
      </c>
    </row>
    <row r="3" spans="1:244" s="27" customFormat="1" ht="12">
      <c r="A3" s="5" t="s">
        <v>5</v>
      </c>
      <c r="B3" s="5" t="s">
        <v>6</v>
      </c>
      <c r="C3" s="5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13</v>
      </c>
      <c r="IA3"/>
      <c r="IB3"/>
      <c r="IC3"/>
      <c r="ID3"/>
      <c r="IE3"/>
      <c r="IF3"/>
      <c r="IG3"/>
      <c r="IH3"/>
      <c r="II3"/>
      <c r="IJ3"/>
    </row>
    <row r="4" spans="1:10" ht="12">
      <c r="A4" s="102">
        <v>41883</v>
      </c>
      <c r="B4" s="8" t="s">
        <v>14</v>
      </c>
      <c r="C4" s="9">
        <v>226</v>
      </c>
      <c r="D4" s="9">
        <v>44</v>
      </c>
      <c r="E4" s="9"/>
      <c r="F4" s="9"/>
      <c r="G4" s="10"/>
      <c r="H4" s="10"/>
      <c r="I4" s="11">
        <f aca="true" t="shared" si="0" ref="I4:I9">SUM(C4*7,D4*0,H4*15)</f>
        <v>1582</v>
      </c>
      <c r="J4" s="12"/>
    </row>
    <row r="5" spans="1:10" ht="12">
      <c r="A5" s="102"/>
      <c r="B5" s="8" t="s">
        <v>15</v>
      </c>
      <c r="C5" s="9">
        <v>141</v>
      </c>
      <c r="D5" s="9">
        <v>25</v>
      </c>
      <c r="E5" s="9"/>
      <c r="F5" s="9"/>
      <c r="G5" s="10"/>
      <c r="H5" s="10"/>
      <c r="I5" s="11">
        <f t="shared" si="0"/>
        <v>987</v>
      </c>
      <c r="J5" s="12"/>
    </row>
    <row r="6" spans="1:10" ht="12">
      <c r="A6" s="102"/>
      <c r="B6" s="8" t="s">
        <v>16</v>
      </c>
      <c r="C6" s="9">
        <v>0</v>
      </c>
      <c r="D6" s="9">
        <v>0</v>
      </c>
      <c r="E6" s="9"/>
      <c r="F6" s="9"/>
      <c r="G6" s="10"/>
      <c r="H6" s="10"/>
      <c r="I6" s="11">
        <f t="shared" si="0"/>
        <v>0</v>
      </c>
      <c r="J6" s="12"/>
    </row>
    <row r="7" spans="1:10" ht="12">
      <c r="A7" s="102"/>
      <c r="B7" s="8">
        <v>920</v>
      </c>
      <c r="C7" s="9">
        <v>134</v>
      </c>
      <c r="D7" s="9">
        <v>45</v>
      </c>
      <c r="E7" s="9"/>
      <c r="F7" s="9"/>
      <c r="G7" s="10"/>
      <c r="H7" s="10"/>
      <c r="I7" s="11">
        <f t="shared" si="0"/>
        <v>938</v>
      </c>
      <c r="J7" s="12"/>
    </row>
    <row r="8" spans="1:10" ht="12">
      <c r="A8" s="102"/>
      <c r="B8" s="8" t="s">
        <v>56</v>
      </c>
      <c r="C8" s="9">
        <v>97</v>
      </c>
      <c r="D8" s="9">
        <v>1</v>
      </c>
      <c r="E8" s="9"/>
      <c r="F8" s="9"/>
      <c r="G8" s="10"/>
      <c r="H8" s="10"/>
      <c r="I8" s="11">
        <f t="shared" si="0"/>
        <v>679</v>
      </c>
      <c r="J8" s="12"/>
    </row>
    <row r="9" spans="1:10" ht="12">
      <c r="A9" s="102"/>
      <c r="B9" s="8" t="s">
        <v>17</v>
      </c>
      <c r="C9" s="9">
        <v>89</v>
      </c>
      <c r="D9" s="9">
        <v>29</v>
      </c>
      <c r="E9" s="9"/>
      <c r="F9" s="9"/>
      <c r="G9" s="10"/>
      <c r="H9" s="10"/>
      <c r="I9" s="11">
        <f t="shared" si="0"/>
        <v>623</v>
      </c>
      <c r="J9" s="12"/>
    </row>
    <row r="10" spans="1:10" ht="16.5" customHeight="1">
      <c r="A10" s="102"/>
      <c r="B10" s="18" t="s">
        <v>20</v>
      </c>
      <c r="C10" s="19">
        <f aca="true" t="shared" si="1" ref="C10:H10">SUM(C4:C9)</f>
        <v>687</v>
      </c>
      <c r="D10" s="19">
        <f t="shared" si="1"/>
        <v>144</v>
      </c>
      <c r="E10" s="19">
        <f t="shared" si="1"/>
        <v>0</v>
      </c>
      <c r="F10" s="19">
        <f t="shared" si="1"/>
        <v>0</v>
      </c>
      <c r="G10" s="19">
        <f t="shared" si="1"/>
        <v>0</v>
      </c>
      <c r="H10" s="19">
        <f t="shared" si="1"/>
        <v>0</v>
      </c>
      <c r="I10" s="19"/>
      <c r="J10" s="20">
        <f>SUM(I4:I9)</f>
        <v>4809</v>
      </c>
    </row>
    <row r="11" spans="1:10" ht="12">
      <c r="A11" s="102">
        <v>41884</v>
      </c>
      <c r="B11" s="8" t="s">
        <v>14</v>
      </c>
      <c r="C11" s="9">
        <v>204</v>
      </c>
      <c r="D11" s="9">
        <v>112</v>
      </c>
      <c r="E11" s="9"/>
      <c r="F11" s="9"/>
      <c r="G11" s="10"/>
      <c r="H11" s="10"/>
      <c r="I11" s="11">
        <f aca="true" t="shared" si="2" ref="I11:I16">SUM(C11*7,D11*0,H11*15)</f>
        <v>1428</v>
      </c>
      <c r="J11" s="12"/>
    </row>
    <row r="12" spans="1:10" ht="12">
      <c r="A12" s="102"/>
      <c r="B12" s="8" t="s">
        <v>15</v>
      </c>
      <c r="C12" s="9">
        <v>184</v>
      </c>
      <c r="D12" s="9">
        <v>38</v>
      </c>
      <c r="E12" s="9"/>
      <c r="F12" s="9"/>
      <c r="G12" s="10"/>
      <c r="H12" s="10"/>
      <c r="I12" s="11">
        <f t="shared" si="2"/>
        <v>1288</v>
      </c>
      <c r="J12" s="12"/>
    </row>
    <row r="13" spans="1:10" ht="12">
      <c r="A13" s="102"/>
      <c r="B13" s="8" t="s">
        <v>16</v>
      </c>
      <c r="C13" s="9">
        <v>0</v>
      </c>
      <c r="D13" s="9">
        <v>0</v>
      </c>
      <c r="E13" s="9"/>
      <c r="F13" s="9"/>
      <c r="G13" s="10"/>
      <c r="H13" s="10"/>
      <c r="I13" s="11">
        <f t="shared" si="2"/>
        <v>0</v>
      </c>
      <c r="J13" s="12"/>
    </row>
    <row r="14" spans="1:10" ht="12">
      <c r="A14" s="102"/>
      <c r="B14" s="8">
        <v>920</v>
      </c>
      <c r="C14" s="9">
        <v>196</v>
      </c>
      <c r="D14" s="9">
        <v>16</v>
      </c>
      <c r="E14" s="9"/>
      <c r="F14" s="9"/>
      <c r="G14" s="10"/>
      <c r="H14" s="10"/>
      <c r="I14" s="11">
        <f t="shared" si="2"/>
        <v>1372</v>
      </c>
      <c r="J14" s="12"/>
    </row>
    <row r="15" spans="1:10" ht="12">
      <c r="A15" s="102"/>
      <c r="B15" s="8" t="s">
        <v>56</v>
      </c>
      <c r="C15" s="9">
        <v>153</v>
      </c>
      <c r="D15" s="9">
        <v>107</v>
      </c>
      <c r="E15" s="9"/>
      <c r="F15" s="9"/>
      <c r="G15" s="10"/>
      <c r="H15" s="10"/>
      <c r="I15" s="11">
        <f t="shared" si="2"/>
        <v>1071</v>
      </c>
      <c r="J15" s="12"/>
    </row>
    <row r="16" spans="1:10" ht="12">
      <c r="A16" s="102"/>
      <c r="B16" t="s">
        <v>17</v>
      </c>
      <c r="C16" s="9">
        <v>66</v>
      </c>
      <c r="D16" s="9">
        <v>56</v>
      </c>
      <c r="E16" s="9"/>
      <c r="F16" s="9"/>
      <c r="G16" s="10"/>
      <c r="H16" s="10"/>
      <c r="I16" s="11">
        <f t="shared" si="2"/>
        <v>462</v>
      </c>
      <c r="J16" s="12"/>
    </row>
    <row r="17" spans="1:10" ht="12">
      <c r="A17" s="102"/>
      <c r="B17" s="18" t="s">
        <v>20</v>
      </c>
      <c r="C17" s="19">
        <f aca="true" t="shared" si="3" ref="C17:H17">SUM(C11:C16)</f>
        <v>803</v>
      </c>
      <c r="D17" s="19">
        <f t="shared" si="3"/>
        <v>329</v>
      </c>
      <c r="E17" s="19">
        <f t="shared" si="3"/>
        <v>0</v>
      </c>
      <c r="F17" s="19">
        <f t="shared" si="3"/>
        <v>0</v>
      </c>
      <c r="G17" s="19">
        <f t="shared" si="3"/>
        <v>0</v>
      </c>
      <c r="H17" s="19">
        <f t="shared" si="3"/>
        <v>0</v>
      </c>
      <c r="I17" s="19"/>
      <c r="J17" s="20">
        <f>SUM(I11:I16)</f>
        <v>5621</v>
      </c>
    </row>
    <row r="18" spans="1:10" ht="12">
      <c r="A18" s="103" t="s">
        <v>22</v>
      </c>
      <c r="B18" s="103">
        <v>920</v>
      </c>
      <c r="C18" s="21">
        <f aca="true" t="shared" si="4" ref="C18:J18">SUM(C17,C10)</f>
        <v>1490</v>
      </c>
      <c r="D18" s="21">
        <f t="shared" si="4"/>
        <v>473</v>
      </c>
      <c r="E18" s="21">
        <f t="shared" si="4"/>
        <v>0</v>
      </c>
      <c r="F18" s="21">
        <f t="shared" si="4"/>
        <v>0</v>
      </c>
      <c r="G18" s="21">
        <f t="shared" si="4"/>
        <v>0</v>
      </c>
      <c r="H18" s="21">
        <f t="shared" si="4"/>
        <v>0</v>
      </c>
      <c r="I18" s="21">
        <f t="shared" si="4"/>
        <v>0</v>
      </c>
      <c r="J18" s="21">
        <f t="shared" si="4"/>
        <v>10430</v>
      </c>
    </row>
    <row r="19" spans="1:10" ht="12">
      <c r="A19" s="102">
        <v>41885</v>
      </c>
      <c r="B19" s="8" t="s">
        <v>14</v>
      </c>
      <c r="C19" s="9">
        <v>218</v>
      </c>
      <c r="D19" s="9">
        <v>73</v>
      </c>
      <c r="E19" s="9"/>
      <c r="F19" s="9"/>
      <c r="G19" s="10"/>
      <c r="H19" s="10"/>
      <c r="I19" s="11">
        <f aca="true" t="shared" si="5" ref="I19:I24">SUM(C19*7,D19*0,H19*15)</f>
        <v>1526</v>
      </c>
      <c r="J19" s="12"/>
    </row>
    <row r="20" spans="1:10" ht="12">
      <c r="A20" s="102"/>
      <c r="B20" s="8" t="s">
        <v>15</v>
      </c>
      <c r="C20" s="9">
        <v>189</v>
      </c>
      <c r="D20" s="9">
        <v>58</v>
      </c>
      <c r="E20" s="9"/>
      <c r="F20" s="9"/>
      <c r="G20" s="10"/>
      <c r="H20" s="10"/>
      <c r="I20" s="11">
        <f t="shared" si="5"/>
        <v>1323</v>
      </c>
      <c r="J20" s="12"/>
    </row>
    <row r="21" spans="1:10" ht="12">
      <c r="A21" s="102"/>
      <c r="B21" s="8" t="s">
        <v>16</v>
      </c>
      <c r="C21" s="9">
        <v>0</v>
      </c>
      <c r="D21" s="9">
        <v>0</v>
      </c>
      <c r="E21" s="9"/>
      <c r="F21" s="9"/>
      <c r="G21" s="10"/>
      <c r="H21" s="10"/>
      <c r="I21" s="11">
        <f t="shared" si="5"/>
        <v>0</v>
      </c>
      <c r="J21" s="12"/>
    </row>
    <row r="22" spans="1:10" ht="12">
      <c r="A22" s="102"/>
      <c r="B22" s="8">
        <v>920</v>
      </c>
      <c r="C22" s="9">
        <v>133</v>
      </c>
      <c r="D22" s="9">
        <v>37</v>
      </c>
      <c r="E22" s="9"/>
      <c r="F22" s="9"/>
      <c r="G22" s="10"/>
      <c r="H22" s="10"/>
      <c r="I22" s="11">
        <f t="shared" si="5"/>
        <v>931</v>
      </c>
      <c r="J22" s="12"/>
    </row>
    <row r="23" spans="1:10" ht="12">
      <c r="A23" s="102"/>
      <c r="B23" s="8" t="s">
        <v>56</v>
      </c>
      <c r="C23" s="9">
        <v>148</v>
      </c>
      <c r="D23" s="9">
        <v>2</v>
      </c>
      <c r="E23" s="9"/>
      <c r="F23" s="9"/>
      <c r="G23" s="10"/>
      <c r="H23" s="10"/>
      <c r="I23" s="11">
        <f t="shared" si="5"/>
        <v>1036</v>
      </c>
      <c r="J23" s="12"/>
    </row>
    <row r="24" spans="1:10" ht="12">
      <c r="A24" s="102"/>
      <c r="B24" s="8" t="s">
        <v>17</v>
      </c>
      <c r="C24" s="9">
        <v>110</v>
      </c>
      <c r="D24" s="9">
        <v>19</v>
      </c>
      <c r="E24" s="9"/>
      <c r="F24" s="9"/>
      <c r="G24" s="10"/>
      <c r="H24" s="10"/>
      <c r="I24" s="11">
        <f t="shared" si="5"/>
        <v>770</v>
      </c>
      <c r="J24" s="12"/>
    </row>
    <row r="25" spans="1:10" ht="12">
      <c r="A25" s="102"/>
      <c r="B25" s="18" t="s">
        <v>20</v>
      </c>
      <c r="C25" s="19">
        <f aca="true" t="shared" si="6" ref="C25:H25">SUM(C19:C24)</f>
        <v>798</v>
      </c>
      <c r="D25" s="19">
        <f t="shared" si="6"/>
        <v>189</v>
      </c>
      <c r="E25" s="19">
        <f t="shared" si="6"/>
        <v>0</v>
      </c>
      <c r="F25" s="19">
        <f t="shared" si="6"/>
        <v>0</v>
      </c>
      <c r="G25" s="19">
        <f t="shared" si="6"/>
        <v>0</v>
      </c>
      <c r="H25" s="19">
        <f t="shared" si="6"/>
        <v>0</v>
      </c>
      <c r="I25" s="19"/>
      <c r="J25" s="20">
        <f>SUM(I19:I24)</f>
        <v>5586</v>
      </c>
    </row>
    <row r="26" spans="1:10" ht="12">
      <c r="A26" s="102">
        <v>41886</v>
      </c>
      <c r="B26" s="8" t="s">
        <v>14</v>
      </c>
      <c r="C26" s="9">
        <v>150</v>
      </c>
      <c r="D26" s="9">
        <v>17</v>
      </c>
      <c r="E26" s="9"/>
      <c r="F26" s="9"/>
      <c r="G26" s="10"/>
      <c r="H26" s="10"/>
      <c r="I26" s="11">
        <f aca="true" t="shared" si="7" ref="I26:I31">SUM(C26*7,D26*0,H26*15)</f>
        <v>1050</v>
      </c>
      <c r="J26" s="12"/>
    </row>
    <row r="27" spans="1:10" ht="12">
      <c r="A27" s="102"/>
      <c r="B27" s="8" t="s">
        <v>15</v>
      </c>
      <c r="C27" s="9">
        <v>190</v>
      </c>
      <c r="D27" s="9">
        <v>67</v>
      </c>
      <c r="E27" s="9"/>
      <c r="F27" s="9"/>
      <c r="G27" s="10"/>
      <c r="H27" s="10"/>
      <c r="I27" s="11">
        <f t="shared" si="7"/>
        <v>1330</v>
      </c>
      <c r="J27" s="12"/>
    </row>
    <row r="28" spans="1:10" ht="12">
      <c r="A28" s="102"/>
      <c r="B28" s="8" t="s">
        <v>16</v>
      </c>
      <c r="C28" s="9">
        <v>0</v>
      </c>
      <c r="D28" s="9">
        <v>0</v>
      </c>
      <c r="E28" s="9"/>
      <c r="F28" s="9"/>
      <c r="G28" s="10"/>
      <c r="H28" s="10"/>
      <c r="I28" s="11">
        <f t="shared" si="7"/>
        <v>0</v>
      </c>
      <c r="J28" s="12"/>
    </row>
    <row r="29" spans="1:10" ht="12">
      <c r="A29" s="102"/>
      <c r="B29" s="8">
        <v>920</v>
      </c>
      <c r="C29" s="9">
        <v>136</v>
      </c>
      <c r="D29" s="9">
        <v>10</v>
      </c>
      <c r="E29" s="9"/>
      <c r="F29" s="9"/>
      <c r="G29" s="10"/>
      <c r="H29" s="10"/>
      <c r="I29" s="11">
        <f t="shared" si="7"/>
        <v>952</v>
      </c>
      <c r="J29" s="12"/>
    </row>
    <row r="30" spans="1:10" ht="12">
      <c r="A30" s="102"/>
      <c r="B30" s="8" t="s">
        <v>56</v>
      </c>
      <c r="C30" s="9">
        <v>170</v>
      </c>
      <c r="D30" s="9">
        <v>3</v>
      </c>
      <c r="E30" s="9"/>
      <c r="F30" s="9"/>
      <c r="G30" s="10"/>
      <c r="H30" s="10"/>
      <c r="I30" s="11">
        <f t="shared" si="7"/>
        <v>1190</v>
      </c>
      <c r="J30" s="12"/>
    </row>
    <row r="31" spans="1:10" ht="12">
      <c r="A31" s="102"/>
      <c r="B31" s="8" t="s">
        <v>17</v>
      </c>
      <c r="C31" s="9">
        <v>88</v>
      </c>
      <c r="D31" s="9">
        <v>22</v>
      </c>
      <c r="E31" s="9"/>
      <c r="F31" s="9"/>
      <c r="G31" s="10"/>
      <c r="H31" s="10"/>
      <c r="I31" s="11">
        <f t="shared" si="7"/>
        <v>616</v>
      </c>
      <c r="J31" s="12"/>
    </row>
    <row r="32" spans="1:10" ht="12">
      <c r="A32" s="102"/>
      <c r="B32" s="18" t="s">
        <v>20</v>
      </c>
      <c r="C32" s="19">
        <f aca="true" t="shared" si="8" ref="C32:H32">SUM(C26:C31)</f>
        <v>734</v>
      </c>
      <c r="D32" s="19">
        <f t="shared" si="8"/>
        <v>119</v>
      </c>
      <c r="E32" s="19">
        <f t="shared" si="8"/>
        <v>0</v>
      </c>
      <c r="F32" s="19">
        <f t="shared" si="8"/>
        <v>0</v>
      </c>
      <c r="G32" s="19">
        <f t="shared" si="8"/>
        <v>0</v>
      </c>
      <c r="H32" s="19">
        <f t="shared" si="8"/>
        <v>0</v>
      </c>
      <c r="I32" s="19"/>
      <c r="J32" s="20">
        <f>SUM(I26:I31)</f>
        <v>5138</v>
      </c>
    </row>
    <row r="33" spans="1:10" ht="12">
      <c r="A33" s="102">
        <v>41887</v>
      </c>
      <c r="B33" s="8" t="s">
        <v>14</v>
      </c>
      <c r="C33" s="9">
        <v>297</v>
      </c>
      <c r="D33" s="9">
        <v>152</v>
      </c>
      <c r="E33" s="9"/>
      <c r="F33" s="9"/>
      <c r="G33" s="10"/>
      <c r="H33" s="10"/>
      <c r="I33" s="11">
        <f aca="true" t="shared" si="9" ref="I33:I38">SUM(C33*7,D33*0,H33*15)</f>
        <v>2079</v>
      </c>
      <c r="J33" s="12"/>
    </row>
    <row r="34" spans="1:10" ht="12">
      <c r="A34" s="102"/>
      <c r="B34" s="8" t="s">
        <v>15</v>
      </c>
      <c r="C34" s="9">
        <v>420</v>
      </c>
      <c r="D34" s="9">
        <v>179</v>
      </c>
      <c r="E34" s="9"/>
      <c r="F34" s="9"/>
      <c r="G34" s="10"/>
      <c r="H34" s="10"/>
      <c r="I34" s="11">
        <f t="shared" si="9"/>
        <v>2940</v>
      </c>
      <c r="J34" s="12"/>
    </row>
    <row r="35" spans="1:10" ht="12">
      <c r="A35" s="102"/>
      <c r="B35" s="8" t="s">
        <v>16</v>
      </c>
      <c r="C35" s="9">
        <v>0</v>
      </c>
      <c r="D35" s="9">
        <v>0</v>
      </c>
      <c r="E35" s="9"/>
      <c r="F35" s="9"/>
      <c r="G35" s="10"/>
      <c r="H35" s="10"/>
      <c r="I35" s="11">
        <f t="shared" si="9"/>
        <v>0</v>
      </c>
      <c r="J35" s="12"/>
    </row>
    <row r="36" spans="1:10" ht="12">
      <c r="A36" s="102"/>
      <c r="B36" s="8">
        <v>920</v>
      </c>
      <c r="C36" s="9">
        <v>261</v>
      </c>
      <c r="D36" s="9">
        <v>32</v>
      </c>
      <c r="E36" s="9"/>
      <c r="F36" s="9"/>
      <c r="G36" s="10"/>
      <c r="H36" s="10"/>
      <c r="I36" s="11">
        <f t="shared" si="9"/>
        <v>1827</v>
      </c>
      <c r="J36" s="12"/>
    </row>
    <row r="37" spans="1:10" ht="12">
      <c r="A37" s="102"/>
      <c r="B37" s="8" t="s">
        <v>56</v>
      </c>
      <c r="C37" s="9">
        <v>271</v>
      </c>
      <c r="D37" s="9">
        <v>10</v>
      </c>
      <c r="E37" s="9"/>
      <c r="F37" s="9"/>
      <c r="G37" s="10"/>
      <c r="H37" s="10"/>
      <c r="I37" s="11">
        <f t="shared" si="9"/>
        <v>1897</v>
      </c>
      <c r="J37" s="12"/>
    </row>
    <row r="38" spans="1:10" ht="12">
      <c r="A38" s="102"/>
      <c r="B38" s="8" t="s">
        <v>17</v>
      </c>
      <c r="C38" s="9">
        <v>167</v>
      </c>
      <c r="D38" s="9">
        <v>54</v>
      </c>
      <c r="E38" s="9"/>
      <c r="F38" s="9"/>
      <c r="G38" s="10"/>
      <c r="H38" s="10"/>
      <c r="I38" s="11">
        <f t="shared" si="9"/>
        <v>1169</v>
      </c>
      <c r="J38" s="12"/>
    </row>
    <row r="39" spans="1:10" ht="12">
      <c r="A39" s="102"/>
      <c r="B39" s="18" t="s">
        <v>20</v>
      </c>
      <c r="C39" s="19">
        <f aca="true" t="shared" si="10" ref="C39:H39">SUM(C33:C38)</f>
        <v>1416</v>
      </c>
      <c r="D39" s="19">
        <f t="shared" si="10"/>
        <v>427</v>
      </c>
      <c r="E39" s="19">
        <f t="shared" si="10"/>
        <v>0</v>
      </c>
      <c r="F39" s="19">
        <f t="shared" si="10"/>
        <v>0</v>
      </c>
      <c r="G39" s="19">
        <f t="shared" si="10"/>
        <v>0</v>
      </c>
      <c r="H39" s="19">
        <f t="shared" si="10"/>
        <v>0</v>
      </c>
      <c r="I39" s="19"/>
      <c r="J39" s="20">
        <f>SUM(I33:I38)</f>
        <v>9912</v>
      </c>
    </row>
    <row r="40" spans="1:10" ht="12">
      <c r="A40" s="102">
        <v>41888</v>
      </c>
      <c r="B40" s="8" t="s">
        <v>14</v>
      </c>
      <c r="C40" s="9">
        <v>834</v>
      </c>
      <c r="D40" s="9">
        <v>118</v>
      </c>
      <c r="E40" s="9"/>
      <c r="F40" s="9"/>
      <c r="G40" s="10"/>
      <c r="H40" s="10"/>
      <c r="I40" s="11">
        <f aca="true" t="shared" si="11" ref="I40:I45">SUM(C40*7,D40*0,H40*15)</f>
        <v>5838</v>
      </c>
      <c r="J40" s="12"/>
    </row>
    <row r="41" spans="1:10" ht="12">
      <c r="A41" s="102"/>
      <c r="B41" s="8" t="s">
        <v>15</v>
      </c>
      <c r="C41" s="9">
        <v>758</v>
      </c>
      <c r="D41" s="9">
        <v>388</v>
      </c>
      <c r="E41" s="9"/>
      <c r="F41" s="9"/>
      <c r="G41" s="10"/>
      <c r="H41" s="10"/>
      <c r="I41" s="11">
        <f t="shared" si="11"/>
        <v>5306</v>
      </c>
      <c r="J41" s="12"/>
    </row>
    <row r="42" spans="1:10" ht="12">
      <c r="A42" s="102"/>
      <c r="B42" s="8" t="s">
        <v>16</v>
      </c>
      <c r="C42" s="9">
        <v>888</v>
      </c>
      <c r="D42" s="9">
        <v>78</v>
      </c>
      <c r="E42" s="9"/>
      <c r="F42" s="9"/>
      <c r="G42" s="10"/>
      <c r="H42" s="10"/>
      <c r="I42" s="11">
        <f t="shared" si="11"/>
        <v>6216</v>
      </c>
      <c r="J42" s="12"/>
    </row>
    <row r="43" spans="1:10" ht="12">
      <c r="A43" s="102"/>
      <c r="B43" s="8">
        <v>920</v>
      </c>
      <c r="C43" s="9">
        <v>396</v>
      </c>
      <c r="D43" s="9">
        <v>62</v>
      </c>
      <c r="E43" s="9"/>
      <c r="F43" s="9"/>
      <c r="G43" s="10"/>
      <c r="H43" s="10"/>
      <c r="I43" s="11">
        <f t="shared" si="11"/>
        <v>2772</v>
      </c>
      <c r="J43" s="12"/>
    </row>
    <row r="44" spans="1:10" ht="12">
      <c r="A44" s="102"/>
      <c r="B44" s="8" t="s">
        <v>56</v>
      </c>
      <c r="C44" s="9">
        <v>610</v>
      </c>
      <c r="D44" s="9">
        <v>145</v>
      </c>
      <c r="E44" s="9"/>
      <c r="F44" s="9"/>
      <c r="G44" s="10"/>
      <c r="H44" s="10"/>
      <c r="I44" s="11">
        <f t="shared" si="11"/>
        <v>4270</v>
      </c>
      <c r="J44" s="12"/>
    </row>
    <row r="45" spans="1:10" ht="12">
      <c r="A45" s="102"/>
      <c r="B45" s="8" t="s">
        <v>17</v>
      </c>
      <c r="C45" s="9">
        <v>567</v>
      </c>
      <c r="D45" s="9">
        <v>127</v>
      </c>
      <c r="E45" s="9"/>
      <c r="F45" s="9"/>
      <c r="G45" s="10"/>
      <c r="H45" s="10"/>
      <c r="I45" s="11">
        <f t="shared" si="11"/>
        <v>3969</v>
      </c>
      <c r="J45" s="12"/>
    </row>
    <row r="46" spans="1:10" ht="12">
      <c r="A46" s="102"/>
      <c r="B46" s="18" t="s">
        <v>20</v>
      </c>
      <c r="C46" s="19">
        <f aca="true" t="shared" si="12" ref="C46:H46">SUM(C40:C45)</f>
        <v>4053</v>
      </c>
      <c r="D46" s="19">
        <f t="shared" si="12"/>
        <v>918</v>
      </c>
      <c r="E46" s="19">
        <f t="shared" si="12"/>
        <v>0</v>
      </c>
      <c r="F46" s="19">
        <f t="shared" si="12"/>
        <v>0</v>
      </c>
      <c r="G46" s="19">
        <f t="shared" si="12"/>
        <v>0</v>
      </c>
      <c r="H46" s="19">
        <f t="shared" si="12"/>
        <v>0</v>
      </c>
      <c r="I46" s="19"/>
      <c r="J46" s="20">
        <f>SUM(I40:I45)</f>
        <v>28371</v>
      </c>
    </row>
    <row r="47" spans="1:10" ht="12">
      <c r="A47" s="102">
        <v>41889</v>
      </c>
      <c r="B47" s="8" t="s">
        <v>14</v>
      </c>
      <c r="C47" s="9">
        <v>1369</v>
      </c>
      <c r="D47" s="9">
        <v>98</v>
      </c>
      <c r="E47" s="9"/>
      <c r="F47" s="9"/>
      <c r="G47" s="10"/>
      <c r="H47" s="10"/>
      <c r="I47" s="11">
        <f aca="true" t="shared" si="13" ref="I47:I52">SUM(C47*7,D47*0,H47*15)</f>
        <v>9583</v>
      </c>
      <c r="J47" s="12"/>
    </row>
    <row r="48" spans="1:10" ht="12">
      <c r="A48" s="102"/>
      <c r="B48" s="8" t="s">
        <v>15</v>
      </c>
      <c r="C48" s="9">
        <v>985</v>
      </c>
      <c r="D48" s="9">
        <v>600</v>
      </c>
      <c r="E48" s="9"/>
      <c r="F48" s="9"/>
      <c r="G48" s="10"/>
      <c r="H48" s="10"/>
      <c r="I48" s="11">
        <f t="shared" si="13"/>
        <v>6895</v>
      </c>
      <c r="J48" s="12"/>
    </row>
    <row r="49" spans="1:10" ht="12">
      <c r="A49" s="102"/>
      <c r="B49" s="8" t="s">
        <v>16</v>
      </c>
      <c r="C49" s="9">
        <v>1219</v>
      </c>
      <c r="D49" s="9">
        <v>101</v>
      </c>
      <c r="E49" s="9"/>
      <c r="F49" s="9"/>
      <c r="G49" s="10"/>
      <c r="H49" s="10"/>
      <c r="I49" s="11">
        <f t="shared" si="13"/>
        <v>8533</v>
      </c>
      <c r="J49" s="12"/>
    </row>
    <row r="50" spans="1:10" ht="12">
      <c r="A50" s="102"/>
      <c r="B50" s="8">
        <v>920</v>
      </c>
      <c r="C50" s="9">
        <v>994</v>
      </c>
      <c r="D50" s="9">
        <v>123</v>
      </c>
      <c r="E50" s="9"/>
      <c r="F50" s="9"/>
      <c r="G50" s="10"/>
      <c r="H50" s="10"/>
      <c r="I50" s="11">
        <f t="shared" si="13"/>
        <v>6958</v>
      </c>
      <c r="J50" s="12"/>
    </row>
    <row r="51" spans="1:10" ht="12">
      <c r="A51" s="102"/>
      <c r="B51" s="8" t="s">
        <v>56</v>
      </c>
      <c r="C51" s="9">
        <v>751</v>
      </c>
      <c r="D51" s="9">
        <v>100</v>
      </c>
      <c r="E51" s="9"/>
      <c r="F51" s="9"/>
      <c r="G51" s="10"/>
      <c r="H51" s="10"/>
      <c r="I51" s="11">
        <f t="shared" si="13"/>
        <v>5257</v>
      </c>
      <c r="J51" s="12"/>
    </row>
    <row r="52" spans="1:10" ht="12">
      <c r="A52" s="102"/>
      <c r="B52" s="8" t="s">
        <v>17</v>
      </c>
      <c r="C52" s="9">
        <v>736</v>
      </c>
      <c r="D52" s="9">
        <v>146</v>
      </c>
      <c r="E52" s="9"/>
      <c r="F52" s="9"/>
      <c r="G52" s="10"/>
      <c r="H52" s="10"/>
      <c r="I52" s="11">
        <f t="shared" si="13"/>
        <v>5152</v>
      </c>
      <c r="J52" s="12"/>
    </row>
    <row r="53" spans="1:10" ht="12">
      <c r="A53" s="102"/>
      <c r="B53" s="18" t="s">
        <v>20</v>
      </c>
      <c r="C53" s="19">
        <f aca="true" t="shared" si="14" ref="C53:H53">SUM(C47:C52)</f>
        <v>6054</v>
      </c>
      <c r="D53" s="19">
        <f t="shared" si="14"/>
        <v>1168</v>
      </c>
      <c r="E53" s="19">
        <f t="shared" si="14"/>
        <v>0</v>
      </c>
      <c r="F53" s="19">
        <f t="shared" si="14"/>
        <v>0</v>
      </c>
      <c r="G53" s="19">
        <f t="shared" si="14"/>
        <v>0</v>
      </c>
      <c r="H53" s="19">
        <f t="shared" si="14"/>
        <v>0</v>
      </c>
      <c r="I53" s="19"/>
      <c r="J53" s="20">
        <f>SUM(I47:I52)</f>
        <v>42378</v>
      </c>
    </row>
    <row r="54" spans="1:10" ht="12">
      <c r="A54" s="102">
        <v>41890</v>
      </c>
      <c r="B54" s="8" t="s">
        <v>14</v>
      </c>
      <c r="C54" s="9">
        <v>247</v>
      </c>
      <c r="D54" s="9">
        <v>25</v>
      </c>
      <c r="E54" s="9"/>
      <c r="F54" s="9"/>
      <c r="G54" s="10"/>
      <c r="H54" s="10"/>
      <c r="I54" s="11">
        <f aca="true" t="shared" si="15" ref="I54:I59">SUM(C54*7,D54*0,H54*15)</f>
        <v>1729</v>
      </c>
      <c r="J54" s="12"/>
    </row>
    <row r="55" spans="1:10" ht="12">
      <c r="A55" s="102"/>
      <c r="B55" s="8" t="s">
        <v>15</v>
      </c>
      <c r="C55" s="9">
        <v>267</v>
      </c>
      <c r="D55" s="9">
        <v>30</v>
      </c>
      <c r="E55" s="9"/>
      <c r="F55" s="9"/>
      <c r="G55" s="10"/>
      <c r="H55" s="10"/>
      <c r="I55" s="11">
        <f t="shared" si="15"/>
        <v>1869</v>
      </c>
      <c r="J55" s="12"/>
    </row>
    <row r="56" spans="1:10" ht="12">
      <c r="A56" s="102"/>
      <c r="B56" s="8" t="s">
        <v>16</v>
      </c>
      <c r="C56" s="9">
        <v>0</v>
      </c>
      <c r="D56" s="9">
        <v>0</v>
      </c>
      <c r="E56" s="9"/>
      <c r="F56" s="9"/>
      <c r="G56" s="10"/>
      <c r="H56" s="10"/>
      <c r="I56" s="11">
        <f t="shared" si="15"/>
        <v>0</v>
      </c>
      <c r="J56" s="12"/>
    </row>
    <row r="57" spans="1:10" ht="12">
      <c r="A57" s="102"/>
      <c r="B57" s="8">
        <v>920</v>
      </c>
      <c r="C57" s="9">
        <v>226</v>
      </c>
      <c r="D57" s="9">
        <v>23</v>
      </c>
      <c r="E57" s="9"/>
      <c r="F57" s="9"/>
      <c r="G57" s="10"/>
      <c r="H57" s="10"/>
      <c r="I57" s="11">
        <f t="shared" si="15"/>
        <v>1582</v>
      </c>
      <c r="J57" s="12"/>
    </row>
    <row r="58" spans="1:10" ht="12">
      <c r="A58" s="102"/>
      <c r="B58" s="8" t="s">
        <v>56</v>
      </c>
      <c r="C58" s="9">
        <v>218</v>
      </c>
      <c r="D58" s="9">
        <v>0</v>
      </c>
      <c r="E58" s="9"/>
      <c r="F58" s="9"/>
      <c r="G58" s="10"/>
      <c r="H58" s="10"/>
      <c r="I58" s="11">
        <f t="shared" si="15"/>
        <v>1526</v>
      </c>
      <c r="J58" s="12"/>
    </row>
    <row r="59" spans="1:10" ht="12">
      <c r="A59" s="102"/>
      <c r="B59" s="8" t="s">
        <v>17</v>
      </c>
      <c r="C59" s="9">
        <v>131</v>
      </c>
      <c r="D59" s="9">
        <v>19</v>
      </c>
      <c r="E59" s="9"/>
      <c r="F59" s="9"/>
      <c r="G59" s="10"/>
      <c r="H59" s="10"/>
      <c r="I59" s="11">
        <f t="shared" si="15"/>
        <v>917</v>
      </c>
      <c r="J59" s="12"/>
    </row>
    <row r="60" spans="1:10" ht="12">
      <c r="A60" s="102"/>
      <c r="B60" s="18" t="s">
        <v>20</v>
      </c>
      <c r="C60" s="19">
        <f aca="true" t="shared" si="16" ref="C60:H60">SUM(C54:C59)</f>
        <v>1089</v>
      </c>
      <c r="D60" s="19">
        <f t="shared" si="16"/>
        <v>97</v>
      </c>
      <c r="E60" s="19">
        <f t="shared" si="16"/>
        <v>0</v>
      </c>
      <c r="F60" s="19">
        <f t="shared" si="16"/>
        <v>0</v>
      </c>
      <c r="G60" s="19">
        <f t="shared" si="16"/>
        <v>0</v>
      </c>
      <c r="H60" s="19">
        <f t="shared" si="16"/>
        <v>0</v>
      </c>
      <c r="I60" s="19"/>
      <c r="J60" s="20">
        <f>SUM(I54:I59)</f>
        <v>7623</v>
      </c>
    </row>
    <row r="61" spans="1:10" ht="12">
      <c r="A61" s="102">
        <v>41891</v>
      </c>
      <c r="B61" s="8" t="s">
        <v>14</v>
      </c>
      <c r="C61" s="9">
        <v>418</v>
      </c>
      <c r="D61" s="9">
        <v>99</v>
      </c>
      <c r="E61" s="9"/>
      <c r="F61" s="9"/>
      <c r="G61" s="10"/>
      <c r="H61" s="10"/>
      <c r="I61" s="11">
        <f aca="true" t="shared" si="17" ref="I61:I66">SUM(C61*7,D61*0,H61*15)</f>
        <v>2926</v>
      </c>
      <c r="J61" s="12"/>
    </row>
    <row r="62" spans="1:10" ht="12">
      <c r="A62" s="102"/>
      <c r="B62" s="8" t="s">
        <v>15</v>
      </c>
      <c r="C62" s="9">
        <v>294</v>
      </c>
      <c r="D62" s="9">
        <v>86</v>
      </c>
      <c r="E62" s="9"/>
      <c r="F62" s="9"/>
      <c r="G62" s="10"/>
      <c r="H62" s="10"/>
      <c r="I62" s="11">
        <f t="shared" si="17"/>
        <v>2058</v>
      </c>
      <c r="J62" s="12"/>
    </row>
    <row r="63" spans="1:10" ht="12">
      <c r="A63" s="102"/>
      <c r="B63" s="8" t="s">
        <v>16</v>
      </c>
      <c r="C63" s="9">
        <v>0</v>
      </c>
      <c r="D63" s="9">
        <v>0</v>
      </c>
      <c r="E63" s="9"/>
      <c r="F63" s="9"/>
      <c r="G63" s="10"/>
      <c r="H63" s="10"/>
      <c r="I63" s="11">
        <f t="shared" si="17"/>
        <v>0</v>
      </c>
      <c r="J63" s="12"/>
    </row>
    <row r="64" spans="1:10" ht="12">
      <c r="A64" s="102"/>
      <c r="B64" s="8">
        <v>920</v>
      </c>
      <c r="C64" s="9">
        <v>172</v>
      </c>
      <c r="D64" s="9">
        <v>16</v>
      </c>
      <c r="E64" s="9"/>
      <c r="F64" s="9"/>
      <c r="G64" s="10"/>
      <c r="H64" s="10"/>
      <c r="I64" s="11">
        <f t="shared" si="17"/>
        <v>1204</v>
      </c>
      <c r="J64" s="12"/>
    </row>
    <row r="65" spans="1:10" ht="12">
      <c r="A65" s="102"/>
      <c r="B65" s="8" t="s">
        <v>56</v>
      </c>
      <c r="C65" s="9">
        <v>94</v>
      </c>
      <c r="D65" s="9">
        <v>5</v>
      </c>
      <c r="E65" s="9"/>
      <c r="F65" s="9"/>
      <c r="G65" s="10"/>
      <c r="H65" s="10"/>
      <c r="I65" s="11">
        <f t="shared" si="17"/>
        <v>658</v>
      </c>
      <c r="J65" s="12"/>
    </row>
    <row r="66" spans="1:10" ht="12">
      <c r="A66" s="102"/>
      <c r="B66" s="8" t="s">
        <v>17</v>
      </c>
      <c r="C66" s="9">
        <v>108</v>
      </c>
      <c r="D66" s="9">
        <v>37</v>
      </c>
      <c r="E66" s="9"/>
      <c r="F66" s="9"/>
      <c r="G66" s="10"/>
      <c r="H66" s="10"/>
      <c r="I66" s="11">
        <f t="shared" si="17"/>
        <v>756</v>
      </c>
      <c r="J66" s="12"/>
    </row>
    <row r="67" spans="1:10" ht="12">
      <c r="A67" s="102"/>
      <c r="B67" s="18" t="s">
        <v>20</v>
      </c>
      <c r="C67" s="19">
        <f aca="true" t="shared" si="18" ref="C67:H67">SUM(C61:C66)</f>
        <v>1086</v>
      </c>
      <c r="D67" s="19">
        <f t="shared" si="18"/>
        <v>243</v>
      </c>
      <c r="E67" s="19">
        <f t="shared" si="18"/>
        <v>0</v>
      </c>
      <c r="F67" s="19">
        <f t="shared" si="18"/>
        <v>0</v>
      </c>
      <c r="G67" s="19">
        <f t="shared" si="18"/>
        <v>0</v>
      </c>
      <c r="H67" s="19">
        <f t="shared" si="18"/>
        <v>0</v>
      </c>
      <c r="I67" s="19"/>
      <c r="J67" s="20">
        <f>SUM(I61:I66)</f>
        <v>7602</v>
      </c>
    </row>
    <row r="68" spans="1:10" ht="12">
      <c r="A68" s="103" t="s">
        <v>22</v>
      </c>
      <c r="B68" s="103">
        <v>920</v>
      </c>
      <c r="C68" s="21">
        <f>SUM(C67,C60,C53,C46,C39,C32,C25)</f>
        <v>15230</v>
      </c>
      <c r="D68" s="21">
        <f aca="true" t="shared" si="19" ref="D68:J68">SUM(D67,D60,D53,D46,D39,D32,D25)</f>
        <v>3161</v>
      </c>
      <c r="E68" s="21">
        <f t="shared" si="19"/>
        <v>0</v>
      </c>
      <c r="F68" s="21">
        <f t="shared" si="19"/>
        <v>0</v>
      </c>
      <c r="G68" s="21">
        <f t="shared" si="19"/>
        <v>0</v>
      </c>
      <c r="H68" s="21">
        <f t="shared" si="19"/>
        <v>0</v>
      </c>
      <c r="I68" s="21">
        <f t="shared" si="19"/>
        <v>0</v>
      </c>
      <c r="J68" s="21">
        <f t="shared" si="19"/>
        <v>106610</v>
      </c>
    </row>
    <row r="69" spans="1:10" ht="12">
      <c r="A69" s="102">
        <v>41892</v>
      </c>
      <c r="B69" s="8" t="s">
        <v>14</v>
      </c>
      <c r="C69" s="9">
        <v>375</v>
      </c>
      <c r="D69" s="9">
        <v>100</v>
      </c>
      <c r="E69" s="9"/>
      <c r="F69" s="9"/>
      <c r="G69" s="10"/>
      <c r="H69" s="10"/>
      <c r="I69" s="11">
        <f aca="true" t="shared" si="20" ref="I69:I74">SUM(C69*7,D69*0,H69*15)</f>
        <v>2625</v>
      </c>
      <c r="J69" s="12"/>
    </row>
    <row r="70" spans="1:10" ht="12">
      <c r="A70" s="102"/>
      <c r="B70" s="8" t="s">
        <v>15</v>
      </c>
      <c r="C70" s="9">
        <v>274</v>
      </c>
      <c r="D70" s="9">
        <v>151</v>
      </c>
      <c r="E70" s="9"/>
      <c r="F70" s="9"/>
      <c r="G70" s="10"/>
      <c r="H70" s="10"/>
      <c r="I70" s="11">
        <f t="shared" si="20"/>
        <v>1918</v>
      </c>
      <c r="J70" s="12"/>
    </row>
    <row r="71" spans="1:10" ht="12">
      <c r="A71" s="102"/>
      <c r="B71" s="8" t="s">
        <v>16</v>
      </c>
      <c r="C71" s="9">
        <v>0</v>
      </c>
      <c r="D71" s="9">
        <v>0</v>
      </c>
      <c r="E71" s="9"/>
      <c r="F71" s="9"/>
      <c r="G71" s="10"/>
      <c r="H71" s="10"/>
      <c r="I71" s="11">
        <f t="shared" si="20"/>
        <v>0</v>
      </c>
      <c r="J71" s="12"/>
    </row>
    <row r="72" spans="1:10" ht="12">
      <c r="A72" s="102"/>
      <c r="B72" s="8">
        <v>920</v>
      </c>
      <c r="C72" s="9">
        <v>319</v>
      </c>
      <c r="D72" s="9">
        <v>103</v>
      </c>
      <c r="E72" s="9"/>
      <c r="F72" s="9"/>
      <c r="G72" s="10"/>
      <c r="H72" s="10"/>
      <c r="I72" s="11">
        <f t="shared" si="20"/>
        <v>2233</v>
      </c>
      <c r="J72" s="12"/>
    </row>
    <row r="73" spans="1:10" ht="12">
      <c r="A73" s="102"/>
      <c r="B73" s="8" t="s">
        <v>56</v>
      </c>
      <c r="C73" s="9">
        <v>108</v>
      </c>
      <c r="D73" s="9">
        <v>7</v>
      </c>
      <c r="E73" s="9"/>
      <c r="F73" s="9"/>
      <c r="G73" s="10"/>
      <c r="H73" s="10"/>
      <c r="I73" s="11">
        <f t="shared" si="20"/>
        <v>756</v>
      </c>
      <c r="J73" s="12"/>
    </row>
    <row r="74" spans="1:10" ht="12">
      <c r="A74" s="102"/>
      <c r="B74" s="8" t="s">
        <v>17</v>
      </c>
      <c r="C74" s="9">
        <v>83</v>
      </c>
      <c r="D74" s="9">
        <v>64</v>
      </c>
      <c r="E74" s="9"/>
      <c r="F74" s="9"/>
      <c r="G74" s="10"/>
      <c r="H74" s="10"/>
      <c r="I74" s="11">
        <f t="shared" si="20"/>
        <v>581</v>
      </c>
      <c r="J74" s="12"/>
    </row>
    <row r="75" spans="1:10" ht="12">
      <c r="A75" s="102"/>
      <c r="B75" s="18" t="s">
        <v>20</v>
      </c>
      <c r="C75" s="19">
        <f aca="true" t="shared" si="21" ref="C75:H75">SUM(C69:C74)</f>
        <v>1159</v>
      </c>
      <c r="D75" s="19">
        <f t="shared" si="21"/>
        <v>425</v>
      </c>
      <c r="E75" s="19">
        <f t="shared" si="21"/>
        <v>0</v>
      </c>
      <c r="F75" s="19">
        <f t="shared" si="21"/>
        <v>0</v>
      </c>
      <c r="G75" s="19">
        <f t="shared" si="21"/>
        <v>0</v>
      </c>
      <c r="H75" s="19">
        <f t="shared" si="21"/>
        <v>0</v>
      </c>
      <c r="I75" s="19"/>
      <c r="J75" s="20">
        <f>SUM(I69:I74)</f>
        <v>8113</v>
      </c>
    </row>
    <row r="76" spans="1:10" ht="12">
      <c r="A76" s="102">
        <v>41893</v>
      </c>
      <c r="B76" s="8" t="s">
        <v>14</v>
      </c>
      <c r="C76" s="9">
        <v>370</v>
      </c>
      <c r="D76" s="9">
        <v>69</v>
      </c>
      <c r="E76" s="9"/>
      <c r="F76" s="9"/>
      <c r="G76" s="10"/>
      <c r="H76" s="10"/>
      <c r="I76" s="11">
        <f aca="true" t="shared" si="22" ref="I76:I81">SUM(C76*7,D76*0,H76*15)</f>
        <v>2590</v>
      </c>
      <c r="J76" s="12"/>
    </row>
    <row r="77" spans="1:10" ht="12">
      <c r="A77" s="102"/>
      <c r="B77" s="8" t="s">
        <v>15</v>
      </c>
      <c r="C77" s="9">
        <v>448</v>
      </c>
      <c r="D77" s="9">
        <v>151</v>
      </c>
      <c r="E77" s="9"/>
      <c r="F77" s="9"/>
      <c r="G77" s="10"/>
      <c r="H77" s="10"/>
      <c r="I77" s="11">
        <f t="shared" si="22"/>
        <v>3136</v>
      </c>
      <c r="J77" s="12"/>
    </row>
    <row r="78" spans="1:10" ht="12">
      <c r="A78" s="102"/>
      <c r="B78" s="8" t="s">
        <v>16</v>
      </c>
      <c r="C78" s="9">
        <v>0</v>
      </c>
      <c r="D78" s="9">
        <v>0</v>
      </c>
      <c r="E78" s="9"/>
      <c r="F78" s="9"/>
      <c r="G78" s="10"/>
      <c r="H78" s="10"/>
      <c r="I78" s="11">
        <f t="shared" si="22"/>
        <v>0</v>
      </c>
      <c r="J78" s="12"/>
    </row>
    <row r="79" spans="1:10" ht="12">
      <c r="A79" s="102"/>
      <c r="B79" s="8">
        <v>920</v>
      </c>
      <c r="C79" s="9">
        <v>223</v>
      </c>
      <c r="D79" s="9">
        <v>26</v>
      </c>
      <c r="E79" s="9"/>
      <c r="F79" s="9"/>
      <c r="G79" s="10"/>
      <c r="H79" s="10"/>
      <c r="I79" s="11">
        <f t="shared" si="22"/>
        <v>1561</v>
      </c>
      <c r="J79" s="12"/>
    </row>
    <row r="80" spans="1:10" ht="12">
      <c r="A80" s="102"/>
      <c r="B80" s="8" t="s">
        <v>56</v>
      </c>
      <c r="C80" s="9">
        <v>165</v>
      </c>
      <c r="D80" s="9">
        <v>5</v>
      </c>
      <c r="E80" s="9"/>
      <c r="F80" s="9"/>
      <c r="G80" s="10"/>
      <c r="H80" s="10"/>
      <c r="I80" s="11">
        <f t="shared" si="22"/>
        <v>1155</v>
      </c>
      <c r="J80" s="12"/>
    </row>
    <row r="81" spans="1:10" ht="12">
      <c r="A81" s="102"/>
      <c r="B81" s="8" t="s">
        <v>17</v>
      </c>
      <c r="C81" s="9">
        <v>129</v>
      </c>
      <c r="D81" s="9">
        <v>49</v>
      </c>
      <c r="E81" s="9"/>
      <c r="F81" s="9"/>
      <c r="G81" s="10"/>
      <c r="H81" s="10"/>
      <c r="I81" s="11">
        <f t="shared" si="22"/>
        <v>903</v>
      </c>
      <c r="J81" s="12"/>
    </row>
    <row r="82" spans="1:10" ht="12">
      <c r="A82" s="102"/>
      <c r="B82" s="18" t="s">
        <v>20</v>
      </c>
      <c r="C82" s="19">
        <f aca="true" t="shared" si="23" ref="C82:H82">SUM(C76:C81)</f>
        <v>1335</v>
      </c>
      <c r="D82" s="19">
        <f t="shared" si="23"/>
        <v>300</v>
      </c>
      <c r="E82" s="19">
        <f t="shared" si="23"/>
        <v>0</v>
      </c>
      <c r="F82" s="19">
        <f t="shared" si="23"/>
        <v>0</v>
      </c>
      <c r="G82" s="19">
        <f t="shared" si="23"/>
        <v>0</v>
      </c>
      <c r="H82" s="19">
        <f t="shared" si="23"/>
        <v>0</v>
      </c>
      <c r="I82" s="19"/>
      <c r="J82" s="20">
        <f>SUM(I76:I81)</f>
        <v>9345</v>
      </c>
    </row>
    <row r="83" spans="1:10" ht="12">
      <c r="A83" s="102">
        <v>41894</v>
      </c>
      <c r="B83" s="8" t="s">
        <v>14</v>
      </c>
      <c r="C83" s="9">
        <v>594</v>
      </c>
      <c r="D83" s="9">
        <v>161</v>
      </c>
      <c r="E83" s="9"/>
      <c r="F83" s="9"/>
      <c r="G83" s="10"/>
      <c r="H83" s="10"/>
      <c r="I83" s="11">
        <f aca="true" t="shared" si="24" ref="I83:I88">SUM(C83*7,D83*0,H83*15)</f>
        <v>4158</v>
      </c>
      <c r="J83" s="12"/>
    </row>
    <row r="84" spans="1:10" ht="12">
      <c r="A84" s="102"/>
      <c r="B84" s="8" t="s">
        <v>15</v>
      </c>
      <c r="C84" s="9">
        <v>322</v>
      </c>
      <c r="D84" s="9">
        <v>60</v>
      </c>
      <c r="E84" s="9"/>
      <c r="F84" s="9"/>
      <c r="G84" s="10"/>
      <c r="H84" s="10"/>
      <c r="I84" s="11">
        <f t="shared" si="24"/>
        <v>2254</v>
      </c>
      <c r="J84" s="12"/>
    </row>
    <row r="85" spans="1:10" ht="12">
      <c r="A85" s="102"/>
      <c r="B85" s="8" t="s">
        <v>16</v>
      </c>
      <c r="C85" s="9">
        <v>0</v>
      </c>
      <c r="D85" s="9">
        <v>0</v>
      </c>
      <c r="E85" s="9"/>
      <c r="F85" s="9"/>
      <c r="G85" s="10"/>
      <c r="H85" s="10"/>
      <c r="I85" s="11">
        <f t="shared" si="24"/>
        <v>0</v>
      </c>
      <c r="J85" s="12"/>
    </row>
    <row r="86" spans="1:10" ht="12">
      <c r="A86" s="102"/>
      <c r="B86" s="8">
        <v>920</v>
      </c>
      <c r="C86" s="9">
        <v>284</v>
      </c>
      <c r="D86" s="9">
        <v>37</v>
      </c>
      <c r="E86" s="9"/>
      <c r="F86" s="9"/>
      <c r="G86" s="10"/>
      <c r="H86" s="10"/>
      <c r="I86" s="11">
        <f t="shared" si="24"/>
        <v>1988</v>
      </c>
      <c r="J86" s="12"/>
    </row>
    <row r="87" spans="1:10" ht="12">
      <c r="A87" s="102"/>
      <c r="B87" s="8" t="s">
        <v>56</v>
      </c>
      <c r="C87" s="9">
        <v>219</v>
      </c>
      <c r="D87" s="9">
        <v>24</v>
      </c>
      <c r="E87" s="9"/>
      <c r="F87" s="9"/>
      <c r="G87" s="10"/>
      <c r="H87" s="10"/>
      <c r="I87" s="11">
        <f t="shared" si="24"/>
        <v>1533</v>
      </c>
      <c r="J87" s="12"/>
    </row>
    <row r="88" spans="1:10" ht="12">
      <c r="A88" s="102"/>
      <c r="B88" s="8" t="s">
        <v>17</v>
      </c>
      <c r="C88" s="9">
        <v>143</v>
      </c>
      <c r="D88" s="9">
        <v>56</v>
      </c>
      <c r="E88" s="9"/>
      <c r="F88" s="9"/>
      <c r="G88" s="10"/>
      <c r="H88" s="10"/>
      <c r="I88" s="11">
        <f t="shared" si="24"/>
        <v>1001</v>
      </c>
      <c r="J88" s="12"/>
    </row>
    <row r="89" spans="1:10" ht="12">
      <c r="A89" s="102"/>
      <c r="B89" s="18" t="s">
        <v>20</v>
      </c>
      <c r="C89" s="19">
        <f aca="true" t="shared" si="25" ref="C89:H89">SUM(C83:C88)</f>
        <v>1562</v>
      </c>
      <c r="D89" s="19">
        <f t="shared" si="25"/>
        <v>338</v>
      </c>
      <c r="E89" s="19">
        <f t="shared" si="25"/>
        <v>0</v>
      </c>
      <c r="F89" s="19">
        <f t="shared" si="25"/>
        <v>0</v>
      </c>
      <c r="G89" s="19">
        <f t="shared" si="25"/>
        <v>0</v>
      </c>
      <c r="H89" s="19">
        <f t="shared" si="25"/>
        <v>0</v>
      </c>
      <c r="I89" s="19"/>
      <c r="J89" s="20">
        <f>SUM(I83:I88)</f>
        <v>10934</v>
      </c>
    </row>
    <row r="90" spans="1:10" ht="12">
      <c r="A90" s="102">
        <v>41895</v>
      </c>
      <c r="B90" s="8" t="s">
        <v>14</v>
      </c>
      <c r="C90" s="9">
        <v>1046</v>
      </c>
      <c r="D90" s="9">
        <v>140</v>
      </c>
      <c r="E90" s="9"/>
      <c r="F90" s="9"/>
      <c r="G90" s="10"/>
      <c r="H90" s="10"/>
      <c r="I90" s="11">
        <f aca="true" t="shared" si="26" ref="I90:I95">SUM(C90*7,D90*0,H90*15)</f>
        <v>7322</v>
      </c>
      <c r="J90" s="12"/>
    </row>
    <row r="91" spans="1:10" ht="12">
      <c r="A91" s="102"/>
      <c r="B91" s="8" t="s">
        <v>15</v>
      </c>
      <c r="C91" s="9">
        <v>1064</v>
      </c>
      <c r="D91" s="9">
        <v>178</v>
      </c>
      <c r="E91" s="9"/>
      <c r="F91" s="9"/>
      <c r="G91" s="10"/>
      <c r="H91" s="10"/>
      <c r="I91" s="11">
        <f t="shared" si="26"/>
        <v>7448</v>
      </c>
      <c r="J91" s="12"/>
    </row>
    <row r="92" spans="1:10" ht="12">
      <c r="A92" s="102"/>
      <c r="B92" s="8" t="s">
        <v>16</v>
      </c>
      <c r="C92" s="9"/>
      <c r="D92" s="9"/>
      <c r="E92" s="9"/>
      <c r="F92" s="9"/>
      <c r="G92" s="9"/>
      <c r="H92" s="9"/>
      <c r="I92" s="11">
        <f t="shared" si="26"/>
        <v>0</v>
      </c>
      <c r="J92"/>
    </row>
    <row r="93" spans="1:10" ht="12">
      <c r="A93" s="102"/>
      <c r="B93" s="8">
        <v>920</v>
      </c>
      <c r="C93" s="9">
        <v>670</v>
      </c>
      <c r="D93" s="9">
        <v>49</v>
      </c>
      <c r="E93" s="9"/>
      <c r="F93" s="9"/>
      <c r="G93" s="10"/>
      <c r="H93" s="10"/>
      <c r="I93" s="11">
        <f t="shared" si="26"/>
        <v>4690</v>
      </c>
      <c r="J93" s="11"/>
    </row>
    <row r="94" spans="1:10" ht="12">
      <c r="A94" s="102"/>
      <c r="B94" s="8" t="s">
        <v>58</v>
      </c>
      <c r="C94" s="9">
        <v>455</v>
      </c>
      <c r="D94" s="9">
        <v>20</v>
      </c>
      <c r="E94" s="9"/>
      <c r="F94" s="9"/>
      <c r="G94" s="10"/>
      <c r="H94" s="10"/>
      <c r="I94" s="11">
        <f t="shared" si="26"/>
        <v>3185</v>
      </c>
      <c r="J94" s="11"/>
    </row>
    <row r="95" spans="1:10" ht="12">
      <c r="A95" s="102"/>
      <c r="B95" s="8" t="s">
        <v>17</v>
      </c>
      <c r="C95" s="9">
        <v>410</v>
      </c>
      <c r="D95" s="9">
        <v>88</v>
      </c>
      <c r="E95" s="9"/>
      <c r="F95" s="9"/>
      <c r="G95" s="10"/>
      <c r="H95" s="10"/>
      <c r="I95" s="11">
        <f t="shared" si="26"/>
        <v>2870</v>
      </c>
      <c r="J95" s="12"/>
    </row>
    <row r="96" spans="1:10" ht="12">
      <c r="A96" s="102"/>
      <c r="B96" s="18" t="s">
        <v>20</v>
      </c>
      <c r="C96" s="19">
        <f aca="true" t="shared" si="27" ref="C96:H96">SUM(C90:C95)</f>
        <v>3645</v>
      </c>
      <c r="D96" s="19">
        <f t="shared" si="27"/>
        <v>475</v>
      </c>
      <c r="E96" s="19">
        <f t="shared" si="27"/>
        <v>0</v>
      </c>
      <c r="F96" s="19">
        <f t="shared" si="27"/>
        <v>0</v>
      </c>
      <c r="G96" s="19">
        <f t="shared" si="27"/>
        <v>0</v>
      </c>
      <c r="H96" s="19">
        <f t="shared" si="27"/>
        <v>0</v>
      </c>
      <c r="I96" s="31"/>
      <c r="J96" s="31">
        <f>SUM(I90:I95)</f>
        <v>25515</v>
      </c>
    </row>
    <row r="97" spans="1:10" ht="12">
      <c r="A97" s="102">
        <v>41896</v>
      </c>
      <c r="B97" s="8" t="s">
        <v>14</v>
      </c>
      <c r="C97" s="9">
        <v>1581</v>
      </c>
      <c r="D97" s="9">
        <v>133</v>
      </c>
      <c r="E97" s="9"/>
      <c r="F97" s="9"/>
      <c r="G97" s="10"/>
      <c r="H97" s="11"/>
      <c r="I97" s="11">
        <f aca="true" t="shared" si="28" ref="I97:I102">SUM(C97*7,D97*0,H97*15)</f>
        <v>11067</v>
      </c>
      <c r="J97" s="11"/>
    </row>
    <row r="98" spans="1:10" ht="12">
      <c r="A98" s="102"/>
      <c r="B98" s="8" t="s">
        <v>15</v>
      </c>
      <c r="C98" s="9">
        <v>1308</v>
      </c>
      <c r="D98" s="9">
        <v>404</v>
      </c>
      <c r="E98" s="9"/>
      <c r="F98" s="9"/>
      <c r="G98" s="10"/>
      <c r="H98" s="10"/>
      <c r="I98" s="11">
        <f t="shared" si="28"/>
        <v>9156</v>
      </c>
      <c r="J98" s="37"/>
    </row>
    <row r="99" spans="1:10" ht="12">
      <c r="A99" s="102"/>
      <c r="B99" s="8" t="s">
        <v>16</v>
      </c>
      <c r="C99" s="9">
        <v>0</v>
      </c>
      <c r="D99" s="9">
        <v>0</v>
      </c>
      <c r="E99" s="9">
        <v>0</v>
      </c>
      <c r="F99" s="9"/>
      <c r="G99" s="10"/>
      <c r="H99" s="10"/>
      <c r="I99" s="11">
        <f t="shared" si="28"/>
        <v>0</v>
      </c>
      <c r="J99" s="37"/>
    </row>
    <row r="100" spans="1:10" ht="12">
      <c r="A100" s="102"/>
      <c r="B100" s="8">
        <v>920</v>
      </c>
      <c r="C100" s="9">
        <v>833</v>
      </c>
      <c r="D100" s="9">
        <v>55</v>
      </c>
      <c r="E100" s="9"/>
      <c r="F100" s="9"/>
      <c r="G100" s="10"/>
      <c r="H100" s="10"/>
      <c r="I100" s="11">
        <f t="shared" si="28"/>
        <v>5831</v>
      </c>
      <c r="J100" s="11"/>
    </row>
    <row r="101" spans="1:10" ht="12">
      <c r="A101" s="102"/>
      <c r="B101" s="8" t="s">
        <v>56</v>
      </c>
      <c r="C101" s="9">
        <v>522</v>
      </c>
      <c r="D101" s="9">
        <v>40</v>
      </c>
      <c r="E101" s="9"/>
      <c r="F101" s="9"/>
      <c r="G101" s="10"/>
      <c r="H101" s="10"/>
      <c r="I101" s="11">
        <f t="shared" si="28"/>
        <v>3654</v>
      </c>
      <c r="J101" s="11"/>
    </row>
    <row r="102" spans="1:10" ht="12">
      <c r="A102" s="102"/>
      <c r="B102" s="8" t="s">
        <v>17</v>
      </c>
      <c r="C102" s="9">
        <v>526</v>
      </c>
      <c r="D102" s="9">
        <v>124</v>
      </c>
      <c r="E102" s="9"/>
      <c r="F102" s="9"/>
      <c r="G102" s="10"/>
      <c r="H102" s="10"/>
      <c r="I102" s="11">
        <f t="shared" si="28"/>
        <v>3682</v>
      </c>
      <c r="J102" s="11"/>
    </row>
    <row r="103" spans="1:10" ht="12">
      <c r="A103" s="102"/>
      <c r="B103" s="18" t="s">
        <v>20</v>
      </c>
      <c r="C103" s="19">
        <f aca="true" t="shared" si="29" ref="C103:H103">SUM(C97:C102)</f>
        <v>4770</v>
      </c>
      <c r="D103" s="19">
        <f t="shared" si="29"/>
        <v>756</v>
      </c>
      <c r="E103" s="19">
        <f t="shared" si="29"/>
        <v>0</v>
      </c>
      <c r="F103" s="19">
        <f t="shared" si="29"/>
        <v>0</v>
      </c>
      <c r="G103" s="19">
        <f t="shared" si="29"/>
        <v>0</v>
      </c>
      <c r="H103" s="19">
        <f t="shared" si="29"/>
        <v>0</v>
      </c>
      <c r="I103" s="31"/>
      <c r="J103" s="31">
        <f>SUM(I97:I102)</f>
        <v>33390</v>
      </c>
    </row>
    <row r="104" spans="1:10" ht="12">
      <c r="A104" s="102">
        <v>41897</v>
      </c>
      <c r="B104" s="8" t="s">
        <v>14</v>
      </c>
      <c r="C104" s="9">
        <v>299</v>
      </c>
      <c r="D104" s="9">
        <v>31</v>
      </c>
      <c r="E104" s="9"/>
      <c r="F104" s="9"/>
      <c r="G104" s="10"/>
      <c r="H104" s="33"/>
      <c r="I104" s="11">
        <f aca="true" t="shared" si="30" ref="I104:I109">SUM(C104*7,D104*0,H104*15)</f>
        <v>2093</v>
      </c>
      <c r="J104" s="12"/>
    </row>
    <row r="105" spans="1:10" ht="12">
      <c r="A105" s="102"/>
      <c r="B105" s="8" t="s">
        <v>15</v>
      </c>
      <c r="C105" s="9">
        <v>0</v>
      </c>
      <c r="D105" s="9">
        <v>0</v>
      </c>
      <c r="E105" s="9"/>
      <c r="F105" s="9"/>
      <c r="G105" s="10"/>
      <c r="H105" s="10"/>
      <c r="I105" s="11">
        <f t="shared" si="30"/>
        <v>0</v>
      </c>
      <c r="J105" s="35"/>
    </row>
    <row r="106" spans="1:10" ht="12">
      <c r="A106" s="102"/>
      <c r="B106" s="8" t="s">
        <v>16</v>
      </c>
      <c r="C106" s="9">
        <v>167</v>
      </c>
      <c r="D106" s="9">
        <v>108</v>
      </c>
      <c r="E106" s="9"/>
      <c r="F106" s="9"/>
      <c r="G106" s="10"/>
      <c r="H106" s="10"/>
      <c r="I106" s="11">
        <f t="shared" si="30"/>
        <v>1169</v>
      </c>
      <c r="J106" s="12"/>
    </row>
    <row r="107" spans="1:10" ht="12">
      <c r="A107" s="102"/>
      <c r="B107" s="8">
        <v>920</v>
      </c>
      <c r="C107" s="9">
        <v>113</v>
      </c>
      <c r="D107" s="9">
        <v>34</v>
      </c>
      <c r="E107" s="9"/>
      <c r="F107" s="9"/>
      <c r="G107" s="10"/>
      <c r="H107" s="10"/>
      <c r="I107" s="11">
        <f t="shared" si="30"/>
        <v>791</v>
      </c>
      <c r="J107" s="12"/>
    </row>
    <row r="108" spans="1:10" ht="12">
      <c r="A108" s="102"/>
      <c r="B108" s="8" t="s">
        <v>56</v>
      </c>
      <c r="C108" s="9">
        <v>190</v>
      </c>
      <c r="D108" s="9">
        <v>13</v>
      </c>
      <c r="E108" s="9"/>
      <c r="F108" s="9"/>
      <c r="G108" s="10"/>
      <c r="H108" s="10"/>
      <c r="I108" s="11">
        <f t="shared" si="30"/>
        <v>1330</v>
      </c>
      <c r="J108" s="12"/>
    </row>
    <row r="109" spans="1:10" ht="12">
      <c r="A109" s="102"/>
      <c r="B109" s="8" t="s">
        <v>17</v>
      </c>
      <c r="C109" s="9">
        <v>81</v>
      </c>
      <c r="D109" s="9">
        <v>38</v>
      </c>
      <c r="E109" s="9"/>
      <c r="F109" s="9"/>
      <c r="G109" s="10"/>
      <c r="H109" s="10"/>
      <c r="I109" s="11">
        <f t="shared" si="30"/>
        <v>567</v>
      </c>
      <c r="J109" s="11"/>
    </row>
    <row r="110" spans="1:10" ht="12">
      <c r="A110" s="102"/>
      <c r="B110" s="18" t="s">
        <v>20</v>
      </c>
      <c r="C110" s="19">
        <f aca="true" t="shared" si="31" ref="C110:H110">SUM(C104:C109)</f>
        <v>850</v>
      </c>
      <c r="D110" s="19">
        <f t="shared" si="31"/>
        <v>224</v>
      </c>
      <c r="E110" s="19">
        <f t="shared" si="31"/>
        <v>0</v>
      </c>
      <c r="F110" s="19">
        <f t="shared" si="31"/>
        <v>0</v>
      </c>
      <c r="G110" s="19">
        <f t="shared" si="31"/>
        <v>0</v>
      </c>
      <c r="H110" s="19">
        <f t="shared" si="31"/>
        <v>0</v>
      </c>
      <c r="I110" s="19"/>
      <c r="J110" s="31">
        <f>SUM(I104:I109)</f>
        <v>5950</v>
      </c>
    </row>
    <row r="111" spans="1:10" ht="12">
      <c r="A111" s="102">
        <v>41898</v>
      </c>
      <c r="B111" s="8" t="s">
        <v>14</v>
      </c>
      <c r="C111" s="9">
        <v>415</v>
      </c>
      <c r="D111" s="9">
        <v>160</v>
      </c>
      <c r="E111" s="9"/>
      <c r="F111" s="9"/>
      <c r="G111" s="10"/>
      <c r="H111" s="10"/>
      <c r="I111" s="11">
        <f aca="true" t="shared" si="32" ref="I111:I116">SUM(C111*7,D111*0,H111*15)</f>
        <v>2905</v>
      </c>
      <c r="J111" s="12"/>
    </row>
    <row r="112" spans="1:10" ht="12">
      <c r="A112" s="102"/>
      <c r="B112" s="8" t="s">
        <v>15</v>
      </c>
      <c r="C112" s="9">
        <v>244</v>
      </c>
      <c r="D112" s="9">
        <v>192</v>
      </c>
      <c r="E112" s="9"/>
      <c r="F112" s="9"/>
      <c r="G112" s="10"/>
      <c r="H112" s="10"/>
      <c r="I112" s="11">
        <f t="shared" si="32"/>
        <v>1708</v>
      </c>
      <c r="J112" s="35"/>
    </row>
    <row r="113" spans="1:10" ht="12">
      <c r="A113" s="102"/>
      <c r="B113" s="8" t="s">
        <v>16</v>
      </c>
      <c r="C113" s="9">
        <v>0</v>
      </c>
      <c r="D113" s="9">
        <v>0</v>
      </c>
      <c r="E113" s="9"/>
      <c r="F113" s="9"/>
      <c r="G113" s="10"/>
      <c r="H113" s="10"/>
      <c r="I113" s="11">
        <f t="shared" si="32"/>
        <v>0</v>
      </c>
      <c r="J113" s="12"/>
    </row>
    <row r="114" spans="1:10" ht="12">
      <c r="A114" s="102"/>
      <c r="B114" s="8">
        <v>920</v>
      </c>
      <c r="C114" s="9">
        <v>185</v>
      </c>
      <c r="D114" s="9">
        <v>18</v>
      </c>
      <c r="E114" s="9"/>
      <c r="F114" s="9"/>
      <c r="G114" s="10"/>
      <c r="H114" s="10"/>
      <c r="I114" s="11">
        <f t="shared" si="32"/>
        <v>1295</v>
      </c>
      <c r="J114" s="12"/>
    </row>
    <row r="115" spans="1:10" ht="12">
      <c r="A115" s="102"/>
      <c r="B115" s="8" t="s">
        <v>60</v>
      </c>
      <c r="C115">
        <v>183</v>
      </c>
      <c r="D115">
        <v>20</v>
      </c>
      <c r="E115"/>
      <c r="F115"/>
      <c r="G115"/>
      <c r="H115"/>
      <c r="I115" s="11">
        <f t="shared" si="32"/>
        <v>1281</v>
      </c>
      <c r="J115" s="12"/>
    </row>
    <row r="116" spans="1:10" ht="12">
      <c r="A116" s="102"/>
      <c r="B116" s="8" t="s">
        <v>17</v>
      </c>
      <c r="C116" s="9">
        <v>118</v>
      </c>
      <c r="D116" s="9">
        <v>46</v>
      </c>
      <c r="E116" s="9"/>
      <c r="F116" s="9"/>
      <c r="G116" s="10"/>
      <c r="H116" s="10"/>
      <c r="I116" s="11">
        <f t="shared" si="32"/>
        <v>826</v>
      </c>
      <c r="J116" s="11"/>
    </row>
    <row r="117" spans="1:10" ht="12">
      <c r="A117" s="102"/>
      <c r="B117" s="18" t="s">
        <v>20</v>
      </c>
      <c r="C117" s="19">
        <f aca="true" t="shared" si="33" ref="C117:H117">SUM(C111:C116)</f>
        <v>1145</v>
      </c>
      <c r="D117" s="19">
        <f t="shared" si="33"/>
        <v>436</v>
      </c>
      <c r="E117" s="19">
        <f t="shared" si="33"/>
        <v>0</v>
      </c>
      <c r="F117" s="19">
        <f t="shared" si="33"/>
        <v>0</v>
      </c>
      <c r="G117" s="19">
        <f t="shared" si="33"/>
        <v>0</v>
      </c>
      <c r="H117" s="19">
        <f t="shared" si="33"/>
        <v>0</v>
      </c>
      <c r="I117" s="19"/>
      <c r="J117" s="31">
        <f>SUM(I111:I116)</f>
        <v>8015</v>
      </c>
    </row>
    <row r="118" spans="1:10" ht="12">
      <c r="A118" s="103" t="s">
        <v>22</v>
      </c>
      <c r="B118" s="103">
        <v>920</v>
      </c>
      <c r="C118" s="21">
        <f aca="true" t="shared" si="34" ref="C118:H118">SUM(C117,C110,C103,C96,C89,C82,C75)</f>
        <v>14466</v>
      </c>
      <c r="D118" s="21">
        <f t="shared" si="34"/>
        <v>2954</v>
      </c>
      <c r="E118" s="21">
        <f t="shared" si="34"/>
        <v>0</v>
      </c>
      <c r="F118" s="21">
        <f t="shared" si="34"/>
        <v>0</v>
      </c>
      <c r="G118" s="21">
        <f t="shared" si="34"/>
        <v>0</v>
      </c>
      <c r="H118" s="21">
        <f t="shared" si="34"/>
        <v>0</v>
      </c>
      <c r="I118" s="21">
        <f>SUM(I117,I110)</f>
        <v>0</v>
      </c>
      <c r="J118" s="21">
        <f>SUM(J117,J110,J103,J96,J89,J82,J75)</f>
        <v>101262</v>
      </c>
    </row>
    <row r="119" spans="1:10" ht="12">
      <c r="A119" s="102">
        <v>41899</v>
      </c>
      <c r="B119" s="8" t="s">
        <v>14</v>
      </c>
      <c r="C119" s="9">
        <v>282</v>
      </c>
      <c r="D119" s="9">
        <v>111</v>
      </c>
      <c r="E119" s="9"/>
      <c r="F119" s="9"/>
      <c r="G119" s="10"/>
      <c r="H119" s="10"/>
      <c r="I119" s="11">
        <f aca="true" t="shared" si="35" ref="I119:I124">SUM(C119*7,D119*0,H119*15)</f>
        <v>1974</v>
      </c>
      <c r="J119" s="37"/>
    </row>
    <row r="120" spans="1:10" ht="12">
      <c r="A120" s="102"/>
      <c r="B120" s="8" t="s">
        <v>15</v>
      </c>
      <c r="C120" s="9">
        <v>347</v>
      </c>
      <c r="D120" s="9">
        <v>104</v>
      </c>
      <c r="E120" s="9"/>
      <c r="F120" s="9"/>
      <c r="G120" s="10"/>
      <c r="H120" s="10"/>
      <c r="I120" s="11">
        <f t="shared" si="35"/>
        <v>2429</v>
      </c>
      <c r="J120" s="37"/>
    </row>
    <row r="121" spans="1:10" ht="12">
      <c r="A121" s="102"/>
      <c r="B121" s="8" t="s">
        <v>16</v>
      </c>
      <c r="C121" s="9"/>
      <c r="D121" s="9"/>
      <c r="E121" s="9"/>
      <c r="F121" s="9"/>
      <c r="G121" s="10"/>
      <c r="H121" s="10"/>
      <c r="I121" s="11">
        <f t="shared" si="35"/>
        <v>0</v>
      </c>
      <c r="J121" s="12"/>
    </row>
    <row r="122" spans="1:10" ht="12">
      <c r="A122" s="102"/>
      <c r="B122" s="8">
        <v>920</v>
      </c>
      <c r="C122" s="9">
        <v>202</v>
      </c>
      <c r="D122" s="9">
        <v>16</v>
      </c>
      <c r="E122" s="9"/>
      <c r="F122" s="9"/>
      <c r="G122" s="10"/>
      <c r="H122" s="10"/>
      <c r="I122" s="11">
        <f t="shared" si="35"/>
        <v>1414</v>
      </c>
      <c r="J122" s="12"/>
    </row>
    <row r="123" spans="1:10" ht="12">
      <c r="A123" s="102"/>
      <c r="B123" s="8" t="s">
        <v>56</v>
      </c>
      <c r="C123" s="9">
        <v>157</v>
      </c>
      <c r="D123" s="9">
        <v>0</v>
      </c>
      <c r="E123" s="9"/>
      <c r="F123" s="9"/>
      <c r="G123" s="10"/>
      <c r="H123" s="10"/>
      <c r="I123" s="11">
        <f t="shared" si="35"/>
        <v>1099</v>
      </c>
      <c r="J123" s="12"/>
    </row>
    <row r="124" spans="1:10" ht="12">
      <c r="A124" s="102"/>
      <c r="B124" s="8" t="s">
        <v>17</v>
      </c>
      <c r="C124" s="9">
        <v>111</v>
      </c>
      <c r="D124" s="9">
        <v>36</v>
      </c>
      <c r="E124" s="9"/>
      <c r="F124" s="9"/>
      <c r="G124" s="10"/>
      <c r="H124" s="10"/>
      <c r="I124" s="11">
        <f t="shared" si="35"/>
        <v>777</v>
      </c>
      <c r="J124" s="12"/>
    </row>
    <row r="125" spans="1:10" ht="12">
      <c r="A125" s="102"/>
      <c r="B125" s="18" t="s">
        <v>20</v>
      </c>
      <c r="C125" s="19">
        <f aca="true" t="shared" si="36" ref="C125:H125">SUM(C119:C124)</f>
        <v>1099</v>
      </c>
      <c r="D125" s="19">
        <f t="shared" si="36"/>
        <v>267</v>
      </c>
      <c r="E125" s="19">
        <f t="shared" si="36"/>
        <v>0</v>
      </c>
      <c r="F125" s="19">
        <f t="shared" si="36"/>
        <v>0</v>
      </c>
      <c r="G125" s="19">
        <f t="shared" si="36"/>
        <v>0</v>
      </c>
      <c r="H125" s="19">
        <f t="shared" si="36"/>
        <v>0</v>
      </c>
      <c r="I125" s="31"/>
      <c r="J125" s="20">
        <f>SUM(I119:I124)</f>
        <v>7693</v>
      </c>
    </row>
    <row r="126" spans="1:10" ht="12">
      <c r="A126" s="102">
        <v>41900</v>
      </c>
      <c r="B126" s="8" t="s">
        <v>14</v>
      </c>
      <c r="C126" s="9">
        <v>276</v>
      </c>
      <c r="D126" s="9">
        <v>104</v>
      </c>
      <c r="E126" s="9"/>
      <c r="F126" s="9"/>
      <c r="G126" s="10"/>
      <c r="H126" s="10"/>
      <c r="I126" s="11">
        <f aca="true" t="shared" si="37" ref="I126:I131">SUM(C126*7,D126*0,H126*15)</f>
        <v>1932</v>
      </c>
      <c r="J126" s="12"/>
    </row>
    <row r="127" spans="1:10" ht="12">
      <c r="A127" s="102"/>
      <c r="B127" s="8" t="s">
        <v>15</v>
      </c>
      <c r="C127" s="9">
        <v>225</v>
      </c>
      <c r="D127" s="9">
        <v>146</v>
      </c>
      <c r="E127" s="9"/>
      <c r="F127" s="9"/>
      <c r="G127" s="10"/>
      <c r="H127" s="10"/>
      <c r="I127" s="11">
        <f t="shared" si="37"/>
        <v>1575</v>
      </c>
      <c r="J127" s="11"/>
    </row>
    <row r="128" spans="1:10" ht="12">
      <c r="A128" s="102"/>
      <c r="B128" s="8" t="s">
        <v>16</v>
      </c>
      <c r="C128" s="9">
        <v>0</v>
      </c>
      <c r="D128" s="9">
        <v>0</v>
      </c>
      <c r="E128" s="9"/>
      <c r="F128" s="9"/>
      <c r="G128" s="10"/>
      <c r="H128" s="10"/>
      <c r="I128" s="11">
        <f t="shared" si="37"/>
        <v>0</v>
      </c>
      <c r="J128" s="11"/>
    </row>
    <row r="129" spans="1:10" ht="12">
      <c r="A129" s="102"/>
      <c r="B129" s="8">
        <v>920</v>
      </c>
      <c r="C129" s="9">
        <v>147</v>
      </c>
      <c r="D129" s="9">
        <v>18</v>
      </c>
      <c r="E129" s="9"/>
      <c r="F129" s="9"/>
      <c r="G129" s="10"/>
      <c r="H129" s="10"/>
      <c r="I129" s="11">
        <f t="shared" si="37"/>
        <v>1029</v>
      </c>
      <c r="J129" s="11"/>
    </row>
    <row r="130" spans="1:10" ht="12">
      <c r="A130" s="102"/>
      <c r="B130" s="8" t="s">
        <v>56</v>
      </c>
      <c r="C130" s="9">
        <v>189</v>
      </c>
      <c r="D130" s="9">
        <v>0</v>
      </c>
      <c r="E130" s="9"/>
      <c r="F130" s="9"/>
      <c r="G130" s="10"/>
      <c r="H130" s="10"/>
      <c r="I130" s="11">
        <f t="shared" si="37"/>
        <v>1323</v>
      </c>
      <c r="J130" s="11"/>
    </row>
    <row r="131" spans="1:10" ht="12">
      <c r="A131" s="102"/>
      <c r="B131" s="8" t="s">
        <v>17</v>
      </c>
      <c r="C131" s="9">
        <v>118</v>
      </c>
      <c r="D131" s="9">
        <v>62</v>
      </c>
      <c r="E131" s="9"/>
      <c r="F131" s="9"/>
      <c r="G131" s="10"/>
      <c r="H131" s="10"/>
      <c r="I131" s="11">
        <f t="shared" si="37"/>
        <v>826</v>
      </c>
      <c r="J131" s="12"/>
    </row>
    <row r="132" spans="1:10" ht="12">
      <c r="A132" s="102"/>
      <c r="B132" s="18" t="s">
        <v>20</v>
      </c>
      <c r="C132" s="19">
        <f aca="true" t="shared" si="38" ref="C132:H132">SUM(C126:C131)</f>
        <v>955</v>
      </c>
      <c r="D132" s="19">
        <f t="shared" si="38"/>
        <v>330</v>
      </c>
      <c r="E132" s="19">
        <f t="shared" si="38"/>
        <v>0</v>
      </c>
      <c r="F132" s="19">
        <f t="shared" si="38"/>
        <v>0</v>
      </c>
      <c r="G132" s="19">
        <f t="shared" si="38"/>
        <v>0</v>
      </c>
      <c r="H132" s="19">
        <f t="shared" si="38"/>
        <v>0</v>
      </c>
      <c r="I132" s="31"/>
      <c r="J132" s="20">
        <f>SUM(I126:I131)</f>
        <v>6685</v>
      </c>
    </row>
    <row r="133" spans="1:10" ht="12">
      <c r="A133" s="102">
        <v>41901</v>
      </c>
      <c r="B133" s="8" t="s">
        <v>14</v>
      </c>
      <c r="C133" s="9">
        <v>355</v>
      </c>
      <c r="D133" s="9">
        <v>50</v>
      </c>
      <c r="E133" s="9"/>
      <c r="F133" s="9"/>
      <c r="G133" s="10"/>
      <c r="H133" s="10"/>
      <c r="I133" s="11">
        <f aca="true" t="shared" si="39" ref="I133:I138">SUM(C133*7,D133*0,H133*15)</f>
        <v>2485</v>
      </c>
      <c r="J133" s="12"/>
    </row>
    <row r="134" spans="1:10" ht="12">
      <c r="A134" s="102"/>
      <c r="B134" s="8" t="s">
        <v>15</v>
      </c>
      <c r="C134" s="9">
        <v>243</v>
      </c>
      <c r="D134" s="9">
        <v>45</v>
      </c>
      <c r="E134" s="9"/>
      <c r="F134" s="9"/>
      <c r="G134" s="10"/>
      <c r="H134" s="10"/>
      <c r="I134" s="11">
        <f t="shared" si="39"/>
        <v>1701</v>
      </c>
      <c r="J134" s="35"/>
    </row>
    <row r="135" spans="1:10" ht="12">
      <c r="A135" s="102"/>
      <c r="B135" s="8" t="s">
        <v>16</v>
      </c>
      <c r="C135" s="9">
        <v>0</v>
      </c>
      <c r="D135" s="9">
        <v>0</v>
      </c>
      <c r="E135" s="9">
        <v>0</v>
      </c>
      <c r="F135" s="9"/>
      <c r="G135" s="10"/>
      <c r="H135" s="10"/>
      <c r="I135" s="11">
        <f t="shared" si="39"/>
        <v>0</v>
      </c>
      <c r="J135" s="12"/>
    </row>
    <row r="136" spans="1:10" ht="12">
      <c r="A136" s="102"/>
      <c r="B136" s="8">
        <v>920</v>
      </c>
      <c r="C136" s="9">
        <v>247</v>
      </c>
      <c r="D136" s="9">
        <v>0</v>
      </c>
      <c r="E136" s="9"/>
      <c r="F136" s="9"/>
      <c r="G136" s="10"/>
      <c r="H136" s="10"/>
      <c r="I136" s="11">
        <f t="shared" si="39"/>
        <v>1729</v>
      </c>
      <c r="J136" s="12"/>
    </row>
    <row r="137" spans="1:10" ht="12">
      <c r="A137" s="102"/>
      <c r="B137" s="8" t="s">
        <v>56</v>
      </c>
      <c r="C137" s="9">
        <v>129</v>
      </c>
      <c r="D137" s="9">
        <v>8</v>
      </c>
      <c r="E137" s="9"/>
      <c r="F137" s="9"/>
      <c r="G137" s="10"/>
      <c r="H137" s="10"/>
      <c r="I137" s="11">
        <f t="shared" si="39"/>
        <v>903</v>
      </c>
      <c r="J137" s="11"/>
    </row>
    <row r="138" spans="1:10" ht="12">
      <c r="A138" s="102"/>
      <c r="B138" s="8" t="s">
        <v>17</v>
      </c>
      <c r="C138" s="9">
        <v>99</v>
      </c>
      <c r="D138" s="9">
        <v>0</v>
      </c>
      <c r="E138" s="9"/>
      <c r="F138" s="9"/>
      <c r="G138" s="10"/>
      <c r="H138" s="10"/>
      <c r="I138" s="11">
        <f t="shared" si="39"/>
        <v>693</v>
      </c>
      <c r="J138" s="12"/>
    </row>
    <row r="139" spans="1:10" ht="12">
      <c r="A139" s="102"/>
      <c r="B139" s="18" t="s">
        <v>20</v>
      </c>
      <c r="C139" s="19">
        <f aca="true" t="shared" si="40" ref="C139:H139">SUM(C133:C138)</f>
        <v>1073</v>
      </c>
      <c r="D139" s="19">
        <f t="shared" si="40"/>
        <v>103</v>
      </c>
      <c r="E139" s="19">
        <f t="shared" si="40"/>
        <v>0</v>
      </c>
      <c r="F139" s="19">
        <f t="shared" si="40"/>
        <v>0</v>
      </c>
      <c r="G139" s="19">
        <f t="shared" si="40"/>
        <v>0</v>
      </c>
      <c r="H139" s="19">
        <f t="shared" si="40"/>
        <v>0</v>
      </c>
      <c r="I139" s="31"/>
      <c r="J139" s="31">
        <f>SUM(I133:I138)</f>
        <v>7511</v>
      </c>
    </row>
    <row r="140" spans="1:10" ht="12">
      <c r="A140" s="102">
        <v>41902</v>
      </c>
      <c r="B140" s="8" t="s">
        <v>14</v>
      </c>
      <c r="C140" s="9">
        <v>902</v>
      </c>
      <c r="D140" s="9">
        <v>121</v>
      </c>
      <c r="E140" s="9"/>
      <c r="F140" s="9"/>
      <c r="G140" s="10"/>
      <c r="H140" s="10"/>
      <c r="I140" s="11">
        <f aca="true" t="shared" si="41" ref="I140:I145">SUM(C140*7,D140*0,H140*15)</f>
        <v>6314</v>
      </c>
      <c r="J140" s="35"/>
    </row>
    <row r="141" spans="1:10" ht="12">
      <c r="A141" s="102"/>
      <c r="B141" s="8" t="s">
        <v>15</v>
      </c>
      <c r="C141" s="9">
        <v>838</v>
      </c>
      <c r="D141" s="9">
        <v>208</v>
      </c>
      <c r="E141" s="9"/>
      <c r="F141" s="9"/>
      <c r="G141" s="10"/>
      <c r="H141" s="10"/>
      <c r="I141" s="11">
        <f t="shared" si="41"/>
        <v>5866</v>
      </c>
      <c r="J141" s="12"/>
    </row>
    <row r="142" spans="1:10" ht="12">
      <c r="A142" s="102"/>
      <c r="B142" s="8" t="s">
        <v>16</v>
      </c>
      <c r="C142" s="9">
        <v>0</v>
      </c>
      <c r="D142" s="9">
        <v>0</v>
      </c>
      <c r="E142" s="9"/>
      <c r="F142" s="9"/>
      <c r="G142" s="10"/>
      <c r="H142" s="10"/>
      <c r="I142" s="11">
        <f t="shared" si="41"/>
        <v>0</v>
      </c>
      <c r="J142" s="11"/>
    </row>
    <row r="143" spans="1:10" ht="12">
      <c r="A143" s="102"/>
      <c r="B143" s="8">
        <v>920</v>
      </c>
      <c r="C143" s="9">
        <v>540</v>
      </c>
      <c r="D143" s="9">
        <v>58</v>
      </c>
      <c r="E143" s="9"/>
      <c r="F143" s="9"/>
      <c r="G143" s="10"/>
      <c r="H143" s="10"/>
      <c r="I143" s="11">
        <f t="shared" si="41"/>
        <v>3780</v>
      </c>
      <c r="J143" s="11"/>
    </row>
    <row r="144" spans="1:10" ht="12">
      <c r="A144" s="102"/>
      <c r="B144" s="8" t="s">
        <v>56</v>
      </c>
      <c r="C144" s="9">
        <v>467</v>
      </c>
      <c r="D144" s="9">
        <v>63</v>
      </c>
      <c r="E144" s="9"/>
      <c r="F144" s="9"/>
      <c r="G144" s="10"/>
      <c r="H144" s="10"/>
      <c r="I144" s="11">
        <f t="shared" si="41"/>
        <v>3269</v>
      </c>
      <c r="J144" s="11"/>
    </row>
    <row r="145" spans="1:10" ht="12">
      <c r="A145" s="102"/>
      <c r="B145" s="8" t="s">
        <v>17</v>
      </c>
      <c r="C145" s="9">
        <v>357</v>
      </c>
      <c r="D145" s="9">
        <v>123</v>
      </c>
      <c r="E145" s="9"/>
      <c r="F145" s="9"/>
      <c r="G145" s="10"/>
      <c r="H145" s="10"/>
      <c r="I145" s="11">
        <f t="shared" si="41"/>
        <v>2499</v>
      </c>
      <c r="J145" s="11"/>
    </row>
    <row r="146" spans="1:10" ht="12">
      <c r="A146" s="102"/>
      <c r="B146" s="18" t="s">
        <v>20</v>
      </c>
      <c r="C146" s="19">
        <f aca="true" t="shared" si="42" ref="C146:H146">SUM(C140:C145)</f>
        <v>3104</v>
      </c>
      <c r="D146" s="19">
        <f t="shared" si="42"/>
        <v>573</v>
      </c>
      <c r="E146" s="19">
        <f t="shared" si="42"/>
        <v>0</v>
      </c>
      <c r="F146" s="19">
        <f t="shared" si="42"/>
        <v>0</v>
      </c>
      <c r="G146" s="19">
        <f t="shared" si="42"/>
        <v>0</v>
      </c>
      <c r="H146" s="19">
        <f t="shared" si="42"/>
        <v>0</v>
      </c>
      <c r="I146" s="31"/>
      <c r="J146" s="31">
        <f>SUM(I140:I145)</f>
        <v>21728</v>
      </c>
    </row>
    <row r="147" spans="1:10" ht="12">
      <c r="A147" s="102">
        <v>41903</v>
      </c>
      <c r="B147" s="8" t="s">
        <v>14</v>
      </c>
      <c r="C147" s="9">
        <v>195</v>
      </c>
      <c r="D147" s="9">
        <v>28</v>
      </c>
      <c r="E147" s="9"/>
      <c r="F147" s="9"/>
      <c r="G147" s="10"/>
      <c r="H147" s="10"/>
      <c r="I147" s="11">
        <f aca="true" t="shared" si="43" ref="I147:I152">SUM(C147*7,D147*0,H147*15)</f>
        <v>1365</v>
      </c>
      <c r="J147" s="11"/>
    </row>
    <row r="148" spans="1:10" ht="12">
      <c r="A148" s="102"/>
      <c r="B148" s="8" t="s">
        <v>15</v>
      </c>
      <c r="C148" s="9">
        <v>208</v>
      </c>
      <c r="D148" s="9">
        <v>28</v>
      </c>
      <c r="E148" s="9"/>
      <c r="F148" s="9"/>
      <c r="G148" s="10"/>
      <c r="H148" s="10"/>
      <c r="I148" s="11">
        <f t="shared" si="43"/>
        <v>1456</v>
      </c>
      <c r="J148" s="11"/>
    </row>
    <row r="149" spans="1:10" ht="12">
      <c r="A149" s="102"/>
      <c r="B149" s="8" t="s">
        <v>16</v>
      </c>
      <c r="C149" s="9">
        <v>0</v>
      </c>
      <c r="D149" s="9">
        <v>0</v>
      </c>
      <c r="E149" s="9"/>
      <c r="F149" s="9"/>
      <c r="G149" s="10"/>
      <c r="H149" s="10"/>
      <c r="I149" s="11">
        <f t="shared" si="43"/>
        <v>0</v>
      </c>
      <c r="J149" s="11">
        <f>SUM(D149*7,E149*0,I149*15)</f>
        <v>0</v>
      </c>
    </row>
    <row r="150" spans="1:10" ht="12">
      <c r="A150" s="102"/>
      <c r="B150" s="8">
        <v>920</v>
      </c>
      <c r="C150" s="9">
        <v>93</v>
      </c>
      <c r="D150" s="9">
        <v>17</v>
      </c>
      <c r="E150" s="9"/>
      <c r="F150" s="9"/>
      <c r="G150" s="10"/>
      <c r="H150" s="10"/>
      <c r="I150" s="11">
        <f t="shared" si="43"/>
        <v>651</v>
      </c>
      <c r="J150" s="11"/>
    </row>
    <row r="151" spans="1:10" ht="12">
      <c r="A151" s="102"/>
      <c r="B151" s="8" t="s">
        <v>56</v>
      </c>
      <c r="C151" s="9">
        <v>68</v>
      </c>
      <c r="D151" s="9">
        <v>11</v>
      </c>
      <c r="E151" s="9"/>
      <c r="F151" s="9"/>
      <c r="G151" s="10"/>
      <c r="H151" s="10"/>
      <c r="I151" s="11">
        <f t="shared" si="43"/>
        <v>476</v>
      </c>
      <c r="J151" s="11"/>
    </row>
    <row r="152" spans="1:10" ht="12">
      <c r="A152" s="102"/>
      <c r="B152" s="8" t="s">
        <v>17</v>
      </c>
      <c r="C152" s="11">
        <v>55</v>
      </c>
      <c r="D152" s="9">
        <v>14</v>
      </c>
      <c r="E152" s="11"/>
      <c r="F152" s="11"/>
      <c r="G152" s="11"/>
      <c r="H152" s="11"/>
      <c r="I152" s="11">
        <f t="shared" si="43"/>
        <v>385</v>
      </c>
      <c r="J152" s="11"/>
    </row>
    <row r="153" spans="1:10" ht="12">
      <c r="A153" s="102"/>
      <c r="B153" s="18" t="s">
        <v>20</v>
      </c>
      <c r="C153" s="19">
        <f aca="true" t="shared" si="44" ref="C153:H153">SUM(C147:C152)</f>
        <v>619</v>
      </c>
      <c r="D153" s="19">
        <f t="shared" si="44"/>
        <v>98</v>
      </c>
      <c r="E153" s="19">
        <f t="shared" si="44"/>
        <v>0</v>
      </c>
      <c r="F153" s="19">
        <f t="shared" si="44"/>
        <v>0</v>
      </c>
      <c r="G153" s="19">
        <f t="shared" si="44"/>
        <v>0</v>
      </c>
      <c r="H153" s="19">
        <f t="shared" si="44"/>
        <v>0</v>
      </c>
      <c r="I153" s="31"/>
      <c r="J153" s="31">
        <f>SUM(I147:I152)</f>
        <v>4333</v>
      </c>
    </row>
    <row r="154" spans="1:10" ht="12">
      <c r="A154" s="102">
        <v>41904</v>
      </c>
      <c r="B154" s="8" t="s">
        <v>14</v>
      </c>
      <c r="C154" s="9">
        <v>219</v>
      </c>
      <c r="D154" s="9">
        <v>72</v>
      </c>
      <c r="E154" s="9"/>
      <c r="F154" s="9"/>
      <c r="G154" s="10"/>
      <c r="H154" s="10"/>
      <c r="I154" s="11">
        <f aca="true" t="shared" si="45" ref="I154:I159">SUM(C154*7,D154*0,H154*15)</f>
        <v>1533</v>
      </c>
      <c r="J154" s="12"/>
    </row>
    <row r="155" spans="1:10" ht="12">
      <c r="A155" s="102"/>
      <c r="B155" s="8" t="s">
        <v>15</v>
      </c>
      <c r="C155" s="9">
        <v>224</v>
      </c>
      <c r="D155" s="9">
        <v>33</v>
      </c>
      <c r="E155" s="9"/>
      <c r="F155" s="9"/>
      <c r="G155" s="10"/>
      <c r="H155" s="10"/>
      <c r="I155" s="11">
        <f t="shared" si="45"/>
        <v>1568</v>
      </c>
      <c r="J155" s="12"/>
    </row>
    <row r="156" spans="1:10" ht="12">
      <c r="A156" s="102"/>
      <c r="B156" s="8" t="s">
        <v>16</v>
      </c>
      <c r="C156" s="9"/>
      <c r="D156" s="9"/>
      <c r="E156" s="9"/>
      <c r="F156" s="9"/>
      <c r="G156" s="10"/>
      <c r="H156" s="10"/>
      <c r="I156" s="11">
        <f t="shared" si="45"/>
        <v>0</v>
      </c>
      <c r="J156" s="35"/>
    </row>
    <row r="157" spans="1:10" ht="12">
      <c r="A157" s="102"/>
      <c r="B157" s="8">
        <v>920</v>
      </c>
      <c r="C157" s="9">
        <v>102</v>
      </c>
      <c r="D157" s="9">
        <v>10</v>
      </c>
      <c r="E157" s="9"/>
      <c r="F157" s="9"/>
      <c r="G157" s="10"/>
      <c r="H157" s="10"/>
      <c r="I157" s="11">
        <f t="shared" si="45"/>
        <v>714</v>
      </c>
      <c r="J157"/>
    </row>
    <row r="158" spans="1:10" ht="12">
      <c r="A158" s="102"/>
      <c r="B158" s="8" t="s">
        <v>59</v>
      </c>
      <c r="C158" s="9">
        <v>166</v>
      </c>
      <c r="D158" s="9">
        <v>5</v>
      </c>
      <c r="E158" s="9"/>
      <c r="F158" s="9"/>
      <c r="G158" s="10"/>
      <c r="H158" s="10"/>
      <c r="I158" s="11">
        <f t="shared" si="45"/>
        <v>1162</v>
      </c>
      <c r="J158" s="11"/>
    </row>
    <row r="159" spans="1:10" ht="12">
      <c r="A159" s="102"/>
      <c r="B159" s="8" t="s">
        <v>17</v>
      </c>
      <c r="C159" s="9">
        <v>107</v>
      </c>
      <c r="D159" s="9">
        <v>5</v>
      </c>
      <c r="E159" s="9"/>
      <c r="F159" s="9"/>
      <c r="G159" s="10"/>
      <c r="H159" s="10"/>
      <c r="I159" s="11">
        <f t="shared" si="45"/>
        <v>749</v>
      </c>
      <c r="J159" s="11"/>
    </row>
    <row r="160" spans="1:10" ht="12">
      <c r="A160" s="102"/>
      <c r="B160" s="18" t="s">
        <v>20</v>
      </c>
      <c r="C160" s="19">
        <f aca="true" t="shared" si="46" ref="C160:H160">SUM(C154:C159)</f>
        <v>818</v>
      </c>
      <c r="D160" s="19">
        <f t="shared" si="46"/>
        <v>125</v>
      </c>
      <c r="E160" s="19">
        <f t="shared" si="46"/>
        <v>0</v>
      </c>
      <c r="F160" s="19">
        <f t="shared" si="46"/>
        <v>0</v>
      </c>
      <c r="G160" s="19">
        <f t="shared" si="46"/>
        <v>0</v>
      </c>
      <c r="H160" s="19">
        <f t="shared" si="46"/>
        <v>0</v>
      </c>
      <c r="I160" s="31"/>
      <c r="J160" s="40">
        <f>SUM(I154:I159)</f>
        <v>5726</v>
      </c>
    </row>
    <row r="161" spans="1:10" ht="12">
      <c r="A161" s="102">
        <v>41905</v>
      </c>
      <c r="B161" s="8" t="s">
        <v>14</v>
      </c>
      <c r="C161" s="9">
        <v>200</v>
      </c>
      <c r="D161" s="9">
        <v>83</v>
      </c>
      <c r="E161" s="9"/>
      <c r="F161" s="9"/>
      <c r="G161" s="10"/>
      <c r="H161" s="10"/>
      <c r="I161" s="11">
        <f aca="true" t="shared" si="47" ref="I161:I166">SUM(C161*7,D161*0,H161*15)</f>
        <v>1400</v>
      </c>
      <c r="J161" s="12"/>
    </row>
    <row r="162" spans="1:10" ht="12">
      <c r="A162" s="102"/>
      <c r="B162" s="8" t="s">
        <v>15</v>
      </c>
      <c r="C162" s="9">
        <v>197</v>
      </c>
      <c r="D162" s="9">
        <v>92</v>
      </c>
      <c r="E162" s="9"/>
      <c r="F162" s="9"/>
      <c r="G162" s="10"/>
      <c r="H162" s="10"/>
      <c r="I162" s="11">
        <f t="shared" si="47"/>
        <v>1379</v>
      </c>
      <c r="J162" s="12"/>
    </row>
    <row r="163" spans="1:10" ht="12">
      <c r="A163" s="102"/>
      <c r="B163" s="8" t="s">
        <v>16</v>
      </c>
      <c r="C163" s="9"/>
      <c r="D163" s="9"/>
      <c r="E163" s="9"/>
      <c r="F163" s="9"/>
      <c r="G163" s="10"/>
      <c r="H163" s="10"/>
      <c r="I163" s="11">
        <f t="shared" si="47"/>
        <v>0</v>
      </c>
      <c r="J163" s="35"/>
    </row>
    <row r="164" spans="1:10" ht="12">
      <c r="A164" s="102"/>
      <c r="B164" s="8">
        <v>920</v>
      </c>
      <c r="C164" s="9">
        <v>120</v>
      </c>
      <c r="D164" s="9">
        <v>21</v>
      </c>
      <c r="E164" s="9"/>
      <c r="F164" s="9"/>
      <c r="G164" s="10"/>
      <c r="H164" s="10"/>
      <c r="I164" s="11">
        <f t="shared" si="47"/>
        <v>840</v>
      </c>
      <c r="J164" s="12"/>
    </row>
    <row r="165" spans="1:10" ht="12">
      <c r="A165" s="102"/>
      <c r="B165" s="8" t="s">
        <v>60</v>
      </c>
      <c r="C165" s="9">
        <v>116</v>
      </c>
      <c r="D165" s="9">
        <v>6</v>
      </c>
      <c r="E165" s="9"/>
      <c r="F165" s="9"/>
      <c r="G165" s="10"/>
      <c r="H165" s="10"/>
      <c r="I165" s="11">
        <f t="shared" si="47"/>
        <v>812</v>
      </c>
      <c r="J165" s="12"/>
    </row>
    <row r="166" spans="1:10" ht="12">
      <c r="A166" s="102"/>
      <c r="B166" s="8" t="s">
        <v>17</v>
      </c>
      <c r="C166" s="9">
        <v>85</v>
      </c>
      <c r="D166" s="9">
        <v>65</v>
      </c>
      <c r="E166" s="9"/>
      <c r="F166" s="9"/>
      <c r="G166" s="10"/>
      <c r="H166" s="10"/>
      <c r="I166" s="11">
        <f t="shared" si="47"/>
        <v>595</v>
      </c>
      <c r="J166" s="12"/>
    </row>
    <row r="167" spans="1:10" ht="12">
      <c r="A167" s="102"/>
      <c r="B167" s="18" t="s">
        <v>20</v>
      </c>
      <c r="C167" s="19">
        <f aca="true" t="shared" si="48" ref="C167:H167">SUM(C161:C166)</f>
        <v>718</v>
      </c>
      <c r="D167" s="19">
        <f t="shared" si="48"/>
        <v>267</v>
      </c>
      <c r="E167" s="19">
        <f t="shared" si="48"/>
        <v>0</v>
      </c>
      <c r="F167" s="19">
        <f t="shared" si="48"/>
        <v>0</v>
      </c>
      <c r="G167" s="19">
        <f t="shared" si="48"/>
        <v>0</v>
      </c>
      <c r="H167" s="19">
        <f t="shared" si="48"/>
        <v>0</v>
      </c>
      <c r="I167" s="31"/>
      <c r="J167" s="40">
        <f>SUM(I161:I166)</f>
        <v>5026</v>
      </c>
    </row>
    <row r="168" spans="1:10" ht="12">
      <c r="A168" s="103" t="s">
        <v>22</v>
      </c>
      <c r="B168" s="103">
        <v>920</v>
      </c>
      <c r="C168" s="21">
        <f>SUM(C167,C160,C153,C146,C139,C132,C125)</f>
        <v>8386</v>
      </c>
      <c r="D168" s="21">
        <f aca="true" t="shared" si="49" ref="D168:J168">SUM(D167,D160,D153,D146,D139,D132,D125)</f>
        <v>1763</v>
      </c>
      <c r="E168" s="21">
        <f t="shared" si="49"/>
        <v>0</v>
      </c>
      <c r="F168" s="21">
        <f t="shared" si="49"/>
        <v>0</v>
      </c>
      <c r="G168" s="21">
        <f t="shared" si="49"/>
        <v>0</v>
      </c>
      <c r="H168" s="21">
        <f t="shared" si="49"/>
        <v>0</v>
      </c>
      <c r="I168" s="21">
        <f t="shared" si="49"/>
        <v>0</v>
      </c>
      <c r="J168" s="21">
        <f t="shared" si="49"/>
        <v>58702</v>
      </c>
    </row>
    <row r="169" spans="1:10" ht="12">
      <c r="A169" s="102">
        <v>41906</v>
      </c>
      <c r="B169" s="8" t="s">
        <v>14</v>
      </c>
      <c r="C169" s="9">
        <v>273</v>
      </c>
      <c r="D169" s="9">
        <v>172</v>
      </c>
      <c r="E169" s="9"/>
      <c r="F169" s="9"/>
      <c r="G169" s="10"/>
      <c r="H169" s="10"/>
      <c r="I169" s="11">
        <f aca="true" t="shared" si="50" ref="I169:I174">SUM(C169*7,D169*0,H169*15)</f>
        <v>1911</v>
      </c>
      <c r="J169" s="12"/>
    </row>
    <row r="170" spans="1:10" ht="12">
      <c r="A170" s="102"/>
      <c r="B170" s="8" t="s">
        <v>15</v>
      </c>
      <c r="C170" s="9">
        <v>335</v>
      </c>
      <c r="D170" s="9">
        <v>273</v>
      </c>
      <c r="E170" s="9"/>
      <c r="F170" s="9"/>
      <c r="G170" s="10"/>
      <c r="H170" s="10"/>
      <c r="I170" s="11">
        <f t="shared" si="50"/>
        <v>2345</v>
      </c>
      <c r="J170" s="35"/>
    </row>
    <row r="171" spans="1:10" ht="12">
      <c r="A171" s="102"/>
      <c r="B171" s="8" t="s">
        <v>16</v>
      </c>
      <c r="C171" s="9"/>
      <c r="D171" s="9"/>
      <c r="E171" s="9"/>
      <c r="F171" s="9"/>
      <c r="G171" s="10"/>
      <c r="H171" s="10"/>
      <c r="I171" s="11">
        <f t="shared" si="50"/>
        <v>0</v>
      </c>
      <c r="J171" s="37"/>
    </row>
    <row r="172" spans="1:10" ht="12">
      <c r="A172" s="102"/>
      <c r="B172" s="8">
        <v>920</v>
      </c>
      <c r="C172" s="9">
        <v>187</v>
      </c>
      <c r="D172" s="9">
        <v>14</v>
      </c>
      <c r="E172" s="9"/>
      <c r="F172" s="9"/>
      <c r="G172" s="10"/>
      <c r="H172" s="10"/>
      <c r="I172" s="11">
        <f t="shared" si="50"/>
        <v>1309</v>
      </c>
      <c r="J172" s="12"/>
    </row>
    <row r="173" spans="1:10" ht="12">
      <c r="A173" s="102"/>
      <c r="B173" s="8" t="s">
        <v>60</v>
      </c>
      <c r="C173" s="9">
        <v>150</v>
      </c>
      <c r="D173" s="9">
        <v>14</v>
      </c>
      <c r="E173" s="9"/>
      <c r="F173" s="9"/>
      <c r="G173" s="10"/>
      <c r="H173" s="10"/>
      <c r="I173" s="11">
        <f t="shared" si="50"/>
        <v>1050</v>
      </c>
      <c r="J173" s="12"/>
    </row>
    <row r="174" spans="1:10" ht="12">
      <c r="A174" s="102"/>
      <c r="B174" s="8" t="s">
        <v>17</v>
      </c>
      <c r="C174" s="9">
        <v>94</v>
      </c>
      <c r="D174" s="9">
        <v>54</v>
      </c>
      <c r="E174" s="9"/>
      <c r="F174" s="9"/>
      <c r="G174" s="10"/>
      <c r="H174" s="10"/>
      <c r="I174" s="11">
        <f t="shared" si="50"/>
        <v>658</v>
      </c>
      <c r="J174" s="12"/>
    </row>
    <row r="175" spans="1:10" ht="12">
      <c r="A175" s="102"/>
      <c r="B175" s="18" t="s">
        <v>20</v>
      </c>
      <c r="C175" s="19">
        <f aca="true" t="shared" si="51" ref="C175:H175">SUM(C169:C174)</f>
        <v>1039</v>
      </c>
      <c r="D175" s="19">
        <f t="shared" si="51"/>
        <v>527</v>
      </c>
      <c r="E175" s="19">
        <f t="shared" si="51"/>
        <v>0</v>
      </c>
      <c r="F175" s="19">
        <f t="shared" si="51"/>
        <v>0</v>
      </c>
      <c r="G175" s="19">
        <f t="shared" si="51"/>
        <v>0</v>
      </c>
      <c r="H175" s="19">
        <f t="shared" si="51"/>
        <v>0</v>
      </c>
      <c r="I175" s="31"/>
      <c r="J175" s="40">
        <f>SUM(I169:I174)</f>
        <v>7273</v>
      </c>
    </row>
    <row r="176" spans="1:10" ht="12">
      <c r="A176" s="102">
        <v>41907</v>
      </c>
      <c r="B176" s="8" t="s">
        <v>14</v>
      </c>
      <c r="C176" s="9">
        <v>287</v>
      </c>
      <c r="D176" s="9">
        <v>143</v>
      </c>
      <c r="E176" s="9"/>
      <c r="F176" s="9"/>
      <c r="G176" s="10"/>
      <c r="H176" s="10"/>
      <c r="I176" s="11">
        <f aca="true" t="shared" si="52" ref="I176:I181">SUM(C176*7,D176*0,H176*15)</f>
        <v>2009</v>
      </c>
      <c r="J176" s="12"/>
    </row>
    <row r="177" spans="1:10" ht="12">
      <c r="A177" s="102"/>
      <c r="B177" s="8" t="s">
        <v>15</v>
      </c>
      <c r="C177" s="9">
        <v>231</v>
      </c>
      <c r="D177" s="9">
        <v>133</v>
      </c>
      <c r="E177" s="9"/>
      <c r="F177" s="9"/>
      <c r="G177" s="10"/>
      <c r="H177" s="10"/>
      <c r="I177" s="11">
        <f t="shared" si="52"/>
        <v>1617</v>
      </c>
      <c r="J177" s="12"/>
    </row>
    <row r="178" spans="1:10" ht="12">
      <c r="A178" s="102"/>
      <c r="B178" s="8" t="s">
        <v>16</v>
      </c>
      <c r="C178" s="9"/>
      <c r="D178" s="9"/>
      <c r="E178" s="9"/>
      <c r="F178" s="9"/>
      <c r="G178" s="10"/>
      <c r="H178" s="10"/>
      <c r="I178" s="11">
        <f t="shared" si="52"/>
        <v>0</v>
      </c>
      <c r="J178" s="35"/>
    </row>
    <row r="179" spans="1:10" ht="12">
      <c r="A179" s="102"/>
      <c r="B179" s="8">
        <v>920</v>
      </c>
      <c r="C179" s="9">
        <v>226</v>
      </c>
      <c r="D179" s="9">
        <v>12</v>
      </c>
      <c r="E179" s="9"/>
      <c r="F179" s="9"/>
      <c r="G179" s="10"/>
      <c r="H179" s="10"/>
      <c r="I179" s="11">
        <f t="shared" si="52"/>
        <v>1582</v>
      </c>
      <c r="J179" s="12"/>
    </row>
    <row r="180" spans="1:10" ht="12">
      <c r="A180" s="102"/>
      <c r="B180" s="8" t="s">
        <v>60</v>
      </c>
      <c r="C180" s="9">
        <v>131</v>
      </c>
      <c r="D180" s="9">
        <v>5</v>
      </c>
      <c r="E180" s="9"/>
      <c r="F180" s="9"/>
      <c r="G180" s="10"/>
      <c r="H180" s="10"/>
      <c r="I180" s="11">
        <f t="shared" si="52"/>
        <v>917</v>
      </c>
      <c r="J180" s="12"/>
    </row>
    <row r="181" spans="1:10" ht="12">
      <c r="A181" s="102"/>
      <c r="B181" s="8" t="s">
        <v>17</v>
      </c>
      <c r="C181" s="9">
        <v>125</v>
      </c>
      <c r="D181" s="9">
        <v>47</v>
      </c>
      <c r="E181" s="9"/>
      <c r="F181" s="9"/>
      <c r="G181" s="10"/>
      <c r="H181" s="10"/>
      <c r="I181" s="11">
        <f t="shared" si="52"/>
        <v>875</v>
      </c>
      <c r="J181" s="12"/>
    </row>
    <row r="182" spans="1:10" ht="12">
      <c r="A182" s="102"/>
      <c r="B182" s="18" t="s">
        <v>20</v>
      </c>
      <c r="C182" s="19">
        <f aca="true" t="shared" si="53" ref="C182:H182">SUM(C176:C181)</f>
        <v>1000</v>
      </c>
      <c r="D182" s="19">
        <f t="shared" si="53"/>
        <v>340</v>
      </c>
      <c r="E182" s="19">
        <f t="shared" si="53"/>
        <v>0</v>
      </c>
      <c r="F182" s="19">
        <f t="shared" si="53"/>
        <v>0</v>
      </c>
      <c r="G182" s="19">
        <f t="shared" si="53"/>
        <v>0</v>
      </c>
      <c r="H182" s="19">
        <f t="shared" si="53"/>
        <v>0</v>
      </c>
      <c r="I182" s="31"/>
      <c r="J182" s="40">
        <f>SUM(I176:I181)</f>
        <v>7000</v>
      </c>
    </row>
    <row r="183" spans="1:10" ht="12">
      <c r="A183" s="102">
        <v>41908</v>
      </c>
      <c r="B183" s="8" t="s">
        <v>14</v>
      </c>
      <c r="C183" s="9">
        <v>408</v>
      </c>
      <c r="D183" s="9">
        <v>55</v>
      </c>
      <c r="E183" s="9"/>
      <c r="F183" s="9"/>
      <c r="G183" s="10"/>
      <c r="H183" s="10"/>
      <c r="I183" s="11">
        <f aca="true" t="shared" si="54" ref="I183:I188">SUM(C183*7,D183*0,H183*15)</f>
        <v>2856</v>
      </c>
      <c r="J183" s="12"/>
    </row>
    <row r="184" spans="1:10" ht="12">
      <c r="A184" s="102"/>
      <c r="B184" s="8" t="s">
        <v>15</v>
      </c>
      <c r="C184" s="9">
        <v>278</v>
      </c>
      <c r="D184" s="9">
        <v>90</v>
      </c>
      <c r="E184" s="9"/>
      <c r="F184" s="9"/>
      <c r="G184" s="10"/>
      <c r="H184" s="10"/>
      <c r="I184" s="11">
        <f t="shared" si="54"/>
        <v>1946</v>
      </c>
      <c r="J184" s="12"/>
    </row>
    <row r="185" spans="1:10" ht="12">
      <c r="A185" s="102"/>
      <c r="B185" s="8" t="s">
        <v>16</v>
      </c>
      <c r="C185" s="9"/>
      <c r="D185" s="9"/>
      <c r="E185" s="9"/>
      <c r="F185" s="9"/>
      <c r="G185" s="10"/>
      <c r="H185" s="10"/>
      <c r="I185" s="11">
        <f t="shared" si="54"/>
        <v>0</v>
      </c>
      <c r="J185" s="35"/>
    </row>
    <row r="186" spans="1:10" ht="12">
      <c r="A186" s="102"/>
      <c r="B186" s="8">
        <v>920</v>
      </c>
      <c r="C186" s="9">
        <v>362</v>
      </c>
      <c r="D186" s="9">
        <v>51</v>
      </c>
      <c r="E186" s="9"/>
      <c r="F186" s="9"/>
      <c r="G186" s="10"/>
      <c r="H186" s="10"/>
      <c r="I186" s="11">
        <f t="shared" si="54"/>
        <v>2534</v>
      </c>
      <c r="J186" s="12"/>
    </row>
    <row r="187" spans="1:10" ht="12">
      <c r="A187" s="102"/>
      <c r="B187" s="8" t="s">
        <v>60</v>
      </c>
      <c r="C187" s="9">
        <v>211</v>
      </c>
      <c r="D187" s="9">
        <v>44</v>
      </c>
      <c r="E187" s="9"/>
      <c r="F187" s="9"/>
      <c r="G187" s="10"/>
      <c r="H187" s="10"/>
      <c r="I187" s="11">
        <f t="shared" si="54"/>
        <v>1477</v>
      </c>
      <c r="J187" s="12"/>
    </row>
    <row r="188" spans="1:10" ht="12">
      <c r="A188" s="102"/>
      <c r="B188" s="8" t="s">
        <v>17</v>
      </c>
      <c r="C188" s="9">
        <v>149</v>
      </c>
      <c r="D188" s="9">
        <v>54</v>
      </c>
      <c r="E188" s="9"/>
      <c r="F188" s="9"/>
      <c r="G188" s="10"/>
      <c r="H188" s="10"/>
      <c r="I188" s="11">
        <f t="shared" si="54"/>
        <v>1043</v>
      </c>
      <c r="J188" s="35"/>
    </row>
    <row r="189" spans="1:10" ht="12">
      <c r="A189" s="102"/>
      <c r="B189" s="18" t="s">
        <v>20</v>
      </c>
      <c r="C189" s="19">
        <f aca="true" t="shared" si="55" ref="C189:H189">SUM(C183:C188)</f>
        <v>1408</v>
      </c>
      <c r="D189" s="19">
        <f t="shared" si="55"/>
        <v>294</v>
      </c>
      <c r="E189" s="19">
        <f t="shared" si="55"/>
        <v>0</v>
      </c>
      <c r="F189" s="19">
        <f t="shared" si="55"/>
        <v>0</v>
      </c>
      <c r="G189" s="19">
        <f t="shared" si="55"/>
        <v>0</v>
      </c>
      <c r="H189" s="19">
        <f t="shared" si="55"/>
        <v>0</v>
      </c>
      <c r="I189" s="31"/>
      <c r="J189" s="40">
        <f>SUM(I183:I188)</f>
        <v>9856</v>
      </c>
    </row>
    <row r="190" spans="1:10" ht="12">
      <c r="A190" s="102">
        <v>41909</v>
      </c>
      <c r="B190" s="8" t="s">
        <v>14</v>
      </c>
      <c r="C190" s="9">
        <v>774</v>
      </c>
      <c r="D190" s="9">
        <v>126</v>
      </c>
      <c r="E190" s="9"/>
      <c r="F190" s="9"/>
      <c r="G190" s="10"/>
      <c r="H190" s="10"/>
      <c r="I190" s="11">
        <f aca="true" t="shared" si="56" ref="I190:I195">SUM(C190*7,D190*0,H190*15)</f>
        <v>5418</v>
      </c>
      <c r="J190" s="12"/>
    </row>
    <row r="191" spans="1:10" ht="12">
      <c r="A191" s="102"/>
      <c r="B191" s="8" t="s">
        <v>15</v>
      </c>
      <c r="C191" s="9">
        <v>598</v>
      </c>
      <c r="D191" s="9">
        <v>122</v>
      </c>
      <c r="E191" s="9"/>
      <c r="F191" s="9"/>
      <c r="G191" s="10"/>
      <c r="H191" s="10"/>
      <c r="I191" s="11">
        <f t="shared" si="56"/>
        <v>4186</v>
      </c>
      <c r="J191" s="12"/>
    </row>
    <row r="192" spans="1:10" ht="12">
      <c r="A192" s="102"/>
      <c r="B192" s="8" t="s">
        <v>16</v>
      </c>
      <c r="C192" s="9"/>
      <c r="D192" s="9"/>
      <c r="E192" s="9"/>
      <c r="F192" s="9"/>
      <c r="G192" s="10"/>
      <c r="H192" s="10"/>
      <c r="I192" s="11">
        <f t="shared" si="56"/>
        <v>0</v>
      </c>
      <c r="J192" s="35"/>
    </row>
    <row r="193" spans="1:10" ht="12">
      <c r="A193" s="102"/>
      <c r="B193" s="8">
        <v>920</v>
      </c>
      <c r="C193" s="9">
        <v>444</v>
      </c>
      <c r="D193" s="9">
        <v>45</v>
      </c>
      <c r="E193" s="9"/>
      <c r="F193" s="9"/>
      <c r="G193" s="10"/>
      <c r="H193" s="10"/>
      <c r="I193" s="11">
        <f t="shared" si="56"/>
        <v>3108</v>
      </c>
      <c r="J193" s="12"/>
    </row>
    <row r="194" spans="1:10" ht="12">
      <c r="A194" s="102"/>
      <c r="B194" s="8" t="s">
        <v>60</v>
      </c>
      <c r="C194" s="9">
        <v>299</v>
      </c>
      <c r="D194" s="9">
        <v>50</v>
      </c>
      <c r="E194" s="9"/>
      <c r="F194" s="9"/>
      <c r="G194" s="10"/>
      <c r="H194" s="10"/>
      <c r="I194" s="11">
        <f t="shared" si="56"/>
        <v>2093</v>
      </c>
      <c r="J194" s="12"/>
    </row>
    <row r="195" spans="1:10" ht="12">
      <c r="A195" s="102"/>
      <c r="B195" s="8" t="s">
        <v>17</v>
      </c>
      <c r="C195" s="9">
        <v>297</v>
      </c>
      <c r="D195" s="9">
        <v>79</v>
      </c>
      <c r="E195" s="9"/>
      <c r="F195" s="9"/>
      <c r="G195" s="10"/>
      <c r="H195" s="10"/>
      <c r="I195" s="11">
        <f t="shared" si="56"/>
        <v>2079</v>
      </c>
      <c r="J195" s="12"/>
    </row>
    <row r="196" spans="1:10" ht="12">
      <c r="A196" s="102"/>
      <c r="B196" s="18" t="s">
        <v>20</v>
      </c>
      <c r="C196" s="19">
        <f aca="true" t="shared" si="57" ref="C196:H196">SUM(C190:C195)</f>
        <v>2412</v>
      </c>
      <c r="D196" s="19">
        <f t="shared" si="57"/>
        <v>422</v>
      </c>
      <c r="E196" s="19">
        <f t="shared" si="57"/>
        <v>0</v>
      </c>
      <c r="F196" s="19">
        <f t="shared" si="57"/>
        <v>0</v>
      </c>
      <c r="G196" s="19">
        <f t="shared" si="57"/>
        <v>0</v>
      </c>
      <c r="H196" s="19">
        <f t="shared" si="57"/>
        <v>0</v>
      </c>
      <c r="I196" s="31"/>
      <c r="J196" s="40">
        <f>SUM(I190:I195)</f>
        <v>16884</v>
      </c>
    </row>
    <row r="197" spans="1:10" ht="12">
      <c r="A197" s="102">
        <v>41910</v>
      </c>
      <c r="B197" s="8" t="s">
        <v>14</v>
      </c>
      <c r="C197" s="9">
        <v>1205</v>
      </c>
      <c r="D197" s="9">
        <v>124</v>
      </c>
      <c r="E197" s="9"/>
      <c r="F197" s="9"/>
      <c r="G197" s="10"/>
      <c r="H197" s="10"/>
      <c r="I197" s="11">
        <f aca="true" t="shared" si="58" ref="I197:I202">SUM(C197*7,D197*0,H197*15)</f>
        <v>8435</v>
      </c>
      <c r="J197" s="12"/>
    </row>
    <row r="198" spans="1:10" ht="12">
      <c r="A198" s="102"/>
      <c r="B198" s="8" t="s">
        <v>15</v>
      </c>
      <c r="C198" s="9">
        <v>803</v>
      </c>
      <c r="D198" s="9">
        <v>119</v>
      </c>
      <c r="E198" s="9"/>
      <c r="F198" s="9"/>
      <c r="G198" s="10"/>
      <c r="H198" s="10"/>
      <c r="I198" s="11">
        <f t="shared" si="58"/>
        <v>5621</v>
      </c>
      <c r="J198" s="12"/>
    </row>
    <row r="199" spans="1:10" ht="12">
      <c r="A199" s="102"/>
      <c r="B199" s="8" t="s">
        <v>21</v>
      </c>
      <c r="C199" s="9"/>
      <c r="D199" s="9"/>
      <c r="E199" s="9"/>
      <c r="F199" s="9"/>
      <c r="G199" s="10"/>
      <c r="H199" s="10"/>
      <c r="I199" s="11">
        <f t="shared" si="58"/>
        <v>0</v>
      </c>
      <c r="J199" s="35"/>
    </row>
    <row r="200" spans="1:10" ht="12">
      <c r="A200" s="102"/>
      <c r="B200" s="8">
        <v>920</v>
      </c>
      <c r="C200" s="9">
        <v>592</v>
      </c>
      <c r="D200" s="9">
        <v>75</v>
      </c>
      <c r="E200" s="9"/>
      <c r="F200" s="9"/>
      <c r="G200" s="10"/>
      <c r="H200" s="10"/>
      <c r="I200" s="11">
        <f t="shared" si="58"/>
        <v>4144</v>
      </c>
      <c r="J200" s="12"/>
    </row>
    <row r="201" spans="1:10" ht="12">
      <c r="A201" s="102"/>
      <c r="B201" s="8" t="s">
        <v>60</v>
      </c>
      <c r="C201" s="9">
        <v>379</v>
      </c>
      <c r="D201" s="9">
        <v>22</v>
      </c>
      <c r="E201" s="9"/>
      <c r="F201" s="9"/>
      <c r="G201" s="10"/>
      <c r="H201" s="10"/>
      <c r="I201" s="11">
        <f t="shared" si="58"/>
        <v>2653</v>
      </c>
      <c r="J201" s="12"/>
    </row>
    <row r="202" spans="1:10" ht="12">
      <c r="A202" s="102"/>
      <c r="B202" s="8" t="s">
        <v>17</v>
      </c>
      <c r="C202" s="9">
        <v>390</v>
      </c>
      <c r="D202" s="9">
        <v>125</v>
      </c>
      <c r="E202" s="9"/>
      <c r="F202" s="9"/>
      <c r="G202" s="10"/>
      <c r="H202" s="10"/>
      <c r="I202" s="11">
        <f t="shared" si="58"/>
        <v>2730</v>
      </c>
      <c r="J202" s="12"/>
    </row>
    <row r="203" spans="1:10" ht="12">
      <c r="A203" s="102"/>
      <c r="B203" s="18" t="s">
        <v>20</v>
      </c>
      <c r="C203" s="19">
        <f aca="true" t="shared" si="59" ref="C203:H203">SUM(C197:C202)</f>
        <v>3369</v>
      </c>
      <c r="D203" s="19">
        <f t="shared" si="59"/>
        <v>465</v>
      </c>
      <c r="E203" s="19">
        <f t="shared" si="59"/>
        <v>0</v>
      </c>
      <c r="F203" s="19">
        <f t="shared" si="59"/>
        <v>0</v>
      </c>
      <c r="G203" s="19">
        <f t="shared" si="59"/>
        <v>0</v>
      </c>
      <c r="H203" s="19">
        <f t="shared" si="59"/>
        <v>0</v>
      </c>
      <c r="I203" s="31"/>
      <c r="J203" s="40">
        <f>SUM(I197:I202)</f>
        <v>23583</v>
      </c>
    </row>
    <row r="204" spans="1:10" ht="12">
      <c r="A204" s="102">
        <v>41911</v>
      </c>
      <c r="B204" s="8" t="s">
        <v>14</v>
      </c>
      <c r="C204" s="9">
        <v>234</v>
      </c>
      <c r="D204" s="9">
        <v>24</v>
      </c>
      <c r="E204" s="9"/>
      <c r="F204" s="9"/>
      <c r="G204" s="10"/>
      <c r="H204" s="10"/>
      <c r="I204" s="11">
        <f aca="true" t="shared" si="60" ref="I204:I209">SUM(C204*7,D204*0,H204*15)</f>
        <v>1638</v>
      </c>
      <c r="J204" s="12"/>
    </row>
    <row r="205" spans="1:10" ht="12">
      <c r="A205" s="102"/>
      <c r="B205" s="8" t="s">
        <v>15</v>
      </c>
      <c r="C205" s="9">
        <v>254</v>
      </c>
      <c r="D205" s="9">
        <v>60</v>
      </c>
      <c r="E205" s="9"/>
      <c r="F205" s="9"/>
      <c r="G205" s="10"/>
      <c r="H205" s="10"/>
      <c r="I205" s="11">
        <f t="shared" si="60"/>
        <v>1778</v>
      </c>
      <c r="J205" s="12"/>
    </row>
    <row r="206" spans="1:10" ht="12">
      <c r="A206" s="102"/>
      <c r="B206" s="8" t="s">
        <v>61</v>
      </c>
      <c r="C206" s="9"/>
      <c r="D206" s="9"/>
      <c r="E206" s="9"/>
      <c r="F206" s="9"/>
      <c r="G206" s="10"/>
      <c r="H206" s="10"/>
      <c r="I206" s="11">
        <f t="shared" si="60"/>
        <v>0</v>
      </c>
      <c r="J206" s="35"/>
    </row>
    <row r="207" spans="1:10" ht="12">
      <c r="A207" s="102"/>
      <c r="B207" s="8">
        <v>920</v>
      </c>
      <c r="C207" s="9">
        <v>80</v>
      </c>
      <c r="D207" s="9">
        <v>129</v>
      </c>
      <c r="E207" s="9"/>
      <c r="F207" s="9"/>
      <c r="G207" s="10"/>
      <c r="H207" s="10"/>
      <c r="I207" s="11">
        <f t="shared" si="60"/>
        <v>560</v>
      </c>
      <c r="J207" s="12"/>
    </row>
    <row r="208" spans="1:10" ht="12">
      <c r="A208" s="102"/>
      <c r="B208" s="8" t="s">
        <v>60</v>
      </c>
      <c r="C208" s="9">
        <v>121</v>
      </c>
      <c r="D208" s="9">
        <v>13</v>
      </c>
      <c r="E208" s="9"/>
      <c r="F208" s="9"/>
      <c r="G208" s="10"/>
      <c r="H208" s="10"/>
      <c r="I208" s="11">
        <f t="shared" si="60"/>
        <v>847</v>
      </c>
      <c r="J208" s="12"/>
    </row>
    <row r="209" spans="1:10" ht="12">
      <c r="A209" s="102"/>
      <c r="B209" s="8" t="s">
        <v>17</v>
      </c>
      <c r="C209" s="9">
        <v>53</v>
      </c>
      <c r="D209" s="9">
        <v>18</v>
      </c>
      <c r="E209" s="9"/>
      <c r="F209" s="9"/>
      <c r="G209" s="10"/>
      <c r="H209" s="10"/>
      <c r="I209" s="11">
        <f t="shared" si="60"/>
        <v>371</v>
      </c>
      <c r="J209" s="12"/>
    </row>
    <row r="210" spans="1:10" ht="12">
      <c r="A210" s="102"/>
      <c r="B210" s="18" t="s">
        <v>20</v>
      </c>
      <c r="C210" s="19">
        <f aca="true" t="shared" si="61" ref="C210:H210">SUM(C204:C209)</f>
        <v>742</v>
      </c>
      <c r="D210" s="19">
        <f t="shared" si="61"/>
        <v>244</v>
      </c>
      <c r="E210" s="19">
        <f t="shared" si="61"/>
        <v>0</v>
      </c>
      <c r="F210" s="19">
        <f t="shared" si="61"/>
        <v>0</v>
      </c>
      <c r="G210" s="19">
        <f t="shared" si="61"/>
        <v>0</v>
      </c>
      <c r="H210" s="19">
        <f t="shared" si="61"/>
        <v>0</v>
      </c>
      <c r="I210" s="31"/>
      <c r="J210" s="40">
        <f>SUM(I204:I209)</f>
        <v>5194</v>
      </c>
    </row>
    <row r="211" spans="1:10" ht="12">
      <c r="A211" s="102">
        <v>41912</v>
      </c>
      <c r="B211" s="8" t="s">
        <v>14</v>
      </c>
      <c r="C211" s="9">
        <v>322</v>
      </c>
      <c r="D211" s="9">
        <v>92</v>
      </c>
      <c r="E211" s="9"/>
      <c r="F211" s="9"/>
      <c r="G211" s="10"/>
      <c r="H211" s="10"/>
      <c r="I211" s="11">
        <f aca="true" t="shared" si="62" ref="I211:I216">SUM(C211*7,D211*0,H211*15)</f>
        <v>2254</v>
      </c>
      <c r="J211" s="12"/>
    </row>
    <row r="212" spans="1:10" ht="12">
      <c r="A212" s="102"/>
      <c r="B212" s="8" t="s">
        <v>15</v>
      </c>
      <c r="C212" s="9">
        <v>147</v>
      </c>
      <c r="D212" s="9">
        <v>63</v>
      </c>
      <c r="E212" s="9"/>
      <c r="F212" s="9"/>
      <c r="G212" s="10"/>
      <c r="H212" s="10"/>
      <c r="I212" s="11">
        <f t="shared" si="62"/>
        <v>1029</v>
      </c>
      <c r="J212" s="12"/>
    </row>
    <row r="213" spans="1:10" ht="12">
      <c r="A213" s="102"/>
      <c r="B213" s="8" t="s">
        <v>21</v>
      </c>
      <c r="C213" s="9"/>
      <c r="D213" s="9"/>
      <c r="E213" s="9"/>
      <c r="F213" s="9"/>
      <c r="G213" s="10"/>
      <c r="H213" s="10"/>
      <c r="I213" s="11">
        <f t="shared" si="62"/>
        <v>0</v>
      </c>
      <c r="J213" s="35"/>
    </row>
    <row r="214" spans="1:10" ht="12">
      <c r="A214" s="102"/>
      <c r="B214" s="8">
        <v>920</v>
      </c>
      <c r="C214" s="9">
        <v>103</v>
      </c>
      <c r="D214" s="9">
        <v>47</v>
      </c>
      <c r="E214" s="9"/>
      <c r="F214" s="9"/>
      <c r="G214" s="10"/>
      <c r="H214" s="10"/>
      <c r="I214" s="11">
        <f t="shared" si="62"/>
        <v>721</v>
      </c>
      <c r="J214" s="11"/>
    </row>
    <row r="215" spans="1:10" ht="12">
      <c r="A215" s="102"/>
      <c r="B215" s="8" t="s">
        <v>60</v>
      </c>
      <c r="C215" s="9">
        <v>87</v>
      </c>
      <c r="D215" s="9">
        <v>25</v>
      </c>
      <c r="E215" s="9"/>
      <c r="F215" s="9"/>
      <c r="G215" s="10"/>
      <c r="H215" s="10"/>
      <c r="I215" s="11">
        <f t="shared" si="62"/>
        <v>609</v>
      </c>
      <c r="J215" s="11"/>
    </row>
    <row r="216" spans="1:256" s="8" customFormat="1" ht="11.25">
      <c r="A216" s="102" t="s">
        <v>17</v>
      </c>
      <c r="B216" s="8" t="s">
        <v>17</v>
      </c>
      <c r="C216" s="8">
        <v>72</v>
      </c>
      <c r="D216" s="8">
        <v>63</v>
      </c>
      <c r="I216" s="11">
        <f t="shared" si="62"/>
        <v>504</v>
      </c>
      <c r="L216" s="8" t="s">
        <v>17</v>
      </c>
      <c r="M216" s="8" t="s">
        <v>17</v>
      </c>
      <c r="N216" s="8" t="s">
        <v>17</v>
      </c>
      <c r="O216" s="8" t="s">
        <v>17</v>
      </c>
      <c r="P216" s="8" t="s">
        <v>17</v>
      </c>
      <c r="Q216" s="8" t="s">
        <v>17</v>
      </c>
      <c r="R216" s="8" t="s">
        <v>17</v>
      </c>
      <c r="S216" s="8" t="s">
        <v>17</v>
      </c>
      <c r="T216" s="8" t="s">
        <v>17</v>
      </c>
      <c r="U216" s="8" t="s">
        <v>17</v>
      </c>
      <c r="V216" s="8" t="s">
        <v>17</v>
      </c>
      <c r="W216" s="8" t="s">
        <v>17</v>
      </c>
      <c r="X216" s="8" t="s">
        <v>17</v>
      </c>
      <c r="Y216" s="8" t="s">
        <v>17</v>
      </c>
      <c r="Z216" s="8" t="s">
        <v>17</v>
      </c>
      <c r="AA216" s="8" t="s">
        <v>17</v>
      </c>
      <c r="AB216" s="8" t="s">
        <v>17</v>
      </c>
      <c r="AC216" s="8" t="s">
        <v>17</v>
      </c>
      <c r="AD216" s="8" t="s">
        <v>17</v>
      </c>
      <c r="AE216" s="8" t="s">
        <v>17</v>
      </c>
      <c r="AF216" s="8" t="s">
        <v>17</v>
      </c>
      <c r="AG216" s="8" t="s">
        <v>17</v>
      </c>
      <c r="AH216" s="8" t="s">
        <v>17</v>
      </c>
      <c r="AI216" s="8" t="s">
        <v>17</v>
      </c>
      <c r="AJ216" s="8" t="s">
        <v>17</v>
      </c>
      <c r="AK216" s="8" t="s">
        <v>17</v>
      </c>
      <c r="AL216" s="8" t="s">
        <v>17</v>
      </c>
      <c r="AM216" s="8" t="s">
        <v>17</v>
      </c>
      <c r="AN216" s="8" t="s">
        <v>17</v>
      </c>
      <c r="AO216" s="8" t="s">
        <v>17</v>
      </c>
      <c r="AP216" s="8" t="s">
        <v>17</v>
      </c>
      <c r="AQ216" s="8" t="s">
        <v>17</v>
      </c>
      <c r="AR216" s="8" t="s">
        <v>17</v>
      </c>
      <c r="AS216" s="8" t="s">
        <v>17</v>
      </c>
      <c r="AT216" s="8" t="s">
        <v>17</v>
      </c>
      <c r="AU216" s="8" t="s">
        <v>17</v>
      </c>
      <c r="AV216" s="8" t="s">
        <v>17</v>
      </c>
      <c r="AW216" s="8" t="s">
        <v>17</v>
      </c>
      <c r="AX216" s="8" t="s">
        <v>17</v>
      </c>
      <c r="AY216" s="8" t="s">
        <v>17</v>
      </c>
      <c r="AZ216" s="8" t="s">
        <v>17</v>
      </c>
      <c r="BA216" s="8" t="s">
        <v>17</v>
      </c>
      <c r="BB216" s="8" t="s">
        <v>17</v>
      </c>
      <c r="BC216" s="8" t="s">
        <v>17</v>
      </c>
      <c r="BD216" s="8" t="s">
        <v>17</v>
      </c>
      <c r="BE216" s="8" t="s">
        <v>17</v>
      </c>
      <c r="BF216" s="8" t="s">
        <v>17</v>
      </c>
      <c r="BG216" s="8" t="s">
        <v>17</v>
      </c>
      <c r="BH216" s="8" t="s">
        <v>17</v>
      </c>
      <c r="BI216" s="8" t="s">
        <v>17</v>
      </c>
      <c r="BJ216" s="8" t="s">
        <v>17</v>
      </c>
      <c r="BK216" s="8" t="s">
        <v>17</v>
      </c>
      <c r="BL216" s="8" t="s">
        <v>17</v>
      </c>
      <c r="BM216" s="8" t="s">
        <v>17</v>
      </c>
      <c r="BN216" s="8" t="s">
        <v>17</v>
      </c>
      <c r="BO216" s="8" t="s">
        <v>17</v>
      </c>
      <c r="BP216" s="8" t="s">
        <v>17</v>
      </c>
      <c r="BQ216" s="8" t="s">
        <v>17</v>
      </c>
      <c r="BR216" s="8" t="s">
        <v>17</v>
      </c>
      <c r="BS216" s="8" t="s">
        <v>17</v>
      </c>
      <c r="BT216" s="8" t="s">
        <v>17</v>
      </c>
      <c r="BU216" s="8" t="s">
        <v>17</v>
      </c>
      <c r="BV216" s="8" t="s">
        <v>17</v>
      </c>
      <c r="BW216" s="8" t="s">
        <v>17</v>
      </c>
      <c r="BX216" s="8" t="s">
        <v>17</v>
      </c>
      <c r="BY216" s="8" t="s">
        <v>17</v>
      </c>
      <c r="BZ216" s="8" t="s">
        <v>17</v>
      </c>
      <c r="CA216" s="8" t="s">
        <v>17</v>
      </c>
      <c r="CB216" s="8" t="s">
        <v>17</v>
      </c>
      <c r="CC216" s="8" t="s">
        <v>17</v>
      </c>
      <c r="CD216" s="8" t="s">
        <v>17</v>
      </c>
      <c r="CE216" s="8" t="s">
        <v>17</v>
      </c>
      <c r="CF216" s="8" t="s">
        <v>17</v>
      </c>
      <c r="CG216" s="8" t="s">
        <v>17</v>
      </c>
      <c r="CH216" s="8" t="s">
        <v>17</v>
      </c>
      <c r="CI216" s="8" t="s">
        <v>17</v>
      </c>
      <c r="CJ216" s="8" t="s">
        <v>17</v>
      </c>
      <c r="CK216" s="8" t="s">
        <v>17</v>
      </c>
      <c r="CL216" s="8" t="s">
        <v>17</v>
      </c>
      <c r="CM216" s="8" t="s">
        <v>17</v>
      </c>
      <c r="CN216" s="8" t="s">
        <v>17</v>
      </c>
      <c r="CO216" s="8" t="s">
        <v>17</v>
      </c>
      <c r="CP216" s="8" t="s">
        <v>17</v>
      </c>
      <c r="CQ216" s="8" t="s">
        <v>17</v>
      </c>
      <c r="CR216" s="8" t="s">
        <v>17</v>
      </c>
      <c r="CS216" s="8" t="s">
        <v>17</v>
      </c>
      <c r="CT216" s="8" t="s">
        <v>17</v>
      </c>
      <c r="CU216" s="8" t="s">
        <v>17</v>
      </c>
      <c r="CV216" s="8" t="s">
        <v>17</v>
      </c>
      <c r="CW216" s="8" t="s">
        <v>17</v>
      </c>
      <c r="CX216" s="8" t="s">
        <v>17</v>
      </c>
      <c r="CY216" s="8" t="s">
        <v>17</v>
      </c>
      <c r="CZ216" s="8" t="s">
        <v>17</v>
      </c>
      <c r="DA216" s="8" t="s">
        <v>17</v>
      </c>
      <c r="DB216" s="8" t="s">
        <v>17</v>
      </c>
      <c r="DC216" s="8" t="s">
        <v>17</v>
      </c>
      <c r="DD216" s="8" t="s">
        <v>17</v>
      </c>
      <c r="DE216" s="8" t="s">
        <v>17</v>
      </c>
      <c r="DF216" s="8" t="s">
        <v>17</v>
      </c>
      <c r="DG216" s="8" t="s">
        <v>17</v>
      </c>
      <c r="DH216" s="8" t="s">
        <v>17</v>
      </c>
      <c r="DI216" s="8" t="s">
        <v>17</v>
      </c>
      <c r="DJ216" s="8" t="s">
        <v>17</v>
      </c>
      <c r="DK216" s="8" t="s">
        <v>17</v>
      </c>
      <c r="DL216" s="8" t="s">
        <v>17</v>
      </c>
      <c r="DM216" s="8" t="s">
        <v>17</v>
      </c>
      <c r="DN216" s="8" t="s">
        <v>17</v>
      </c>
      <c r="DO216" s="8" t="s">
        <v>17</v>
      </c>
      <c r="DP216" s="8" t="s">
        <v>17</v>
      </c>
      <c r="DQ216" s="8" t="s">
        <v>17</v>
      </c>
      <c r="DR216" s="8" t="s">
        <v>17</v>
      </c>
      <c r="DS216" s="8" t="s">
        <v>17</v>
      </c>
      <c r="DT216" s="8" t="s">
        <v>17</v>
      </c>
      <c r="DU216" s="8" t="s">
        <v>17</v>
      </c>
      <c r="DV216" s="8" t="s">
        <v>17</v>
      </c>
      <c r="DW216" s="8" t="s">
        <v>17</v>
      </c>
      <c r="DX216" s="8" t="s">
        <v>17</v>
      </c>
      <c r="DY216" s="8" t="s">
        <v>17</v>
      </c>
      <c r="DZ216" s="8" t="s">
        <v>17</v>
      </c>
      <c r="EA216" s="8" t="s">
        <v>17</v>
      </c>
      <c r="EB216" s="8" t="s">
        <v>17</v>
      </c>
      <c r="EC216" s="8" t="s">
        <v>17</v>
      </c>
      <c r="ED216" s="8" t="s">
        <v>17</v>
      </c>
      <c r="EE216" s="8" t="s">
        <v>17</v>
      </c>
      <c r="EF216" s="8" t="s">
        <v>17</v>
      </c>
      <c r="EG216" s="8" t="s">
        <v>17</v>
      </c>
      <c r="EH216" s="8" t="s">
        <v>17</v>
      </c>
      <c r="EI216" s="8" t="s">
        <v>17</v>
      </c>
      <c r="EJ216" s="8" t="s">
        <v>17</v>
      </c>
      <c r="EK216" s="8" t="s">
        <v>17</v>
      </c>
      <c r="EL216" s="8" t="s">
        <v>17</v>
      </c>
      <c r="EM216" s="8" t="s">
        <v>17</v>
      </c>
      <c r="EN216" s="8" t="s">
        <v>17</v>
      </c>
      <c r="EO216" s="8" t="s">
        <v>17</v>
      </c>
      <c r="EP216" s="8" t="s">
        <v>17</v>
      </c>
      <c r="EQ216" s="8" t="s">
        <v>17</v>
      </c>
      <c r="ER216" s="8" t="s">
        <v>17</v>
      </c>
      <c r="ES216" s="8" t="s">
        <v>17</v>
      </c>
      <c r="ET216" s="8" t="s">
        <v>17</v>
      </c>
      <c r="EU216" s="8" t="s">
        <v>17</v>
      </c>
      <c r="EV216" s="8" t="s">
        <v>17</v>
      </c>
      <c r="EW216" s="8" t="s">
        <v>17</v>
      </c>
      <c r="EX216" s="8" t="s">
        <v>17</v>
      </c>
      <c r="EY216" s="8" t="s">
        <v>17</v>
      </c>
      <c r="EZ216" s="8" t="s">
        <v>17</v>
      </c>
      <c r="FA216" s="8" t="s">
        <v>17</v>
      </c>
      <c r="FB216" s="8" t="s">
        <v>17</v>
      </c>
      <c r="FC216" s="8" t="s">
        <v>17</v>
      </c>
      <c r="FD216" s="8" t="s">
        <v>17</v>
      </c>
      <c r="FE216" s="8" t="s">
        <v>17</v>
      </c>
      <c r="FF216" s="8" t="s">
        <v>17</v>
      </c>
      <c r="FG216" s="8" t="s">
        <v>17</v>
      </c>
      <c r="FH216" s="8" t="s">
        <v>17</v>
      </c>
      <c r="FI216" s="8" t="s">
        <v>17</v>
      </c>
      <c r="FJ216" s="8" t="s">
        <v>17</v>
      </c>
      <c r="FK216" s="8" t="s">
        <v>17</v>
      </c>
      <c r="FL216" s="8" t="s">
        <v>17</v>
      </c>
      <c r="FM216" s="8" t="s">
        <v>17</v>
      </c>
      <c r="FN216" s="8" t="s">
        <v>17</v>
      </c>
      <c r="FO216" s="8" t="s">
        <v>17</v>
      </c>
      <c r="FP216" s="8" t="s">
        <v>17</v>
      </c>
      <c r="FQ216" s="8" t="s">
        <v>17</v>
      </c>
      <c r="FR216" s="8" t="s">
        <v>17</v>
      </c>
      <c r="FS216" s="8" t="s">
        <v>17</v>
      </c>
      <c r="FT216" s="8" t="s">
        <v>17</v>
      </c>
      <c r="FU216" s="8" t="s">
        <v>17</v>
      </c>
      <c r="FV216" s="8" t="s">
        <v>17</v>
      </c>
      <c r="FW216" s="8" t="s">
        <v>17</v>
      </c>
      <c r="FX216" s="8" t="s">
        <v>17</v>
      </c>
      <c r="FY216" s="8" t="s">
        <v>17</v>
      </c>
      <c r="FZ216" s="8" t="s">
        <v>17</v>
      </c>
      <c r="GA216" s="8" t="s">
        <v>17</v>
      </c>
      <c r="GB216" s="8" t="s">
        <v>17</v>
      </c>
      <c r="GC216" s="8" t="s">
        <v>17</v>
      </c>
      <c r="GD216" s="8" t="s">
        <v>17</v>
      </c>
      <c r="GE216" s="8" t="s">
        <v>17</v>
      </c>
      <c r="GF216" s="8" t="s">
        <v>17</v>
      </c>
      <c r="GG216" s="8" t="s">
        <v>17</v>
      </c>
      <c r="GH216" s="8" t="s">
        <v>17</v>
      </c>
      <c r="GI216" s="8" t="s">
        <v>17</v>
      </c>
      <c r="GJ216" s="8" t="s">
        <v>17</v>
      </c>
      <c r="GK216" s="8" t="s">
        <v>17</v>
      </c>
      <c r="GL216" s="8" t="s">
        <v>17</v>
      </c>
      <c r="GM216" s="8" t="s">
        <v>17</v>
      </c>
      <c r="GN216" s="8" t="s">
        <v>17</v>
      </c>
      <c r="GO216" s="8" t="s">
        <v>17</v>
      </c>
      <c r="GP216" s="8" t="s">
        <v>17</v>
      </c>
      <c r="GQ216" s="8" t="s">
        <v>17</v>
      </c>
      <c r="GR216" s="8" t="s">
        <v>17</v>
      </c>
      <c r="GS216" s="8" t="s">
        <v>17</v>
      </c>
      <c r="GT216" s="8" t="s">
        <v>17</v>
      </c>
      <c r="GU216" s="8" t="s">
        <v>17</v>
      </c>
      <c r="GV216" s="8" t="s">
        <v>17</v>
      </c>
      <c r="GW216" s="8" t="s">
        <v>17</v>
      </c>
      <c r="GX216" s="8" t="s">
        <v>17</v>
      </c>
      <c r="GY216" s="8" t="s">
        <v>17</v>
      </c>
      <c r="GZ216" s="8" t="s">
        <v>17</v>
      </c>
      <c r="HA216" s="8" t="s">
        <v>17</v>
      </c>
      <c r="HB216" s="8" t="s">
        <v>17</v>
      </c>
      <c r="HC216" s="8" t="s">
        <v>17</v>
      </c>
      <c r="HD216" s="8" t="s">
        <v>17</v>
      </c>
      <c r="HE216" s="8" t="s">
        <v>17</v>
      </c>
      <c r="HF216" s="8" t="s">
        <v>17</v>
      </c>
      <c r="HG216" s="8" t="s">
        <v>17</v>
      </c>
      <c r="HH216" s="8" t="s">
        <v>17</v>
      </c>
      <c r="HI216" s="8" t="s">
        <v>17</v>
      </c>
      <c r="HJ216" s="8" t="s">
        <v>17</v>
      </c>
      <c r="HK216" s="8" t="s">
        <v>17</v>
      </c>
      <c r="HL216" s="8" t="s">
        <v>17</v>
      </c>
      <c r="HM216" s="8" t="s">
        <v>17</v>
      </c>
      <c r="HN216" s="8" t="s">
        <v>17</v>
      </c>
      <c r="HO216" s="8" t="s">
        <v>17</v>
      </c>
      <c r="HP216" s="8" t="s">
        <v>17</v>
      </c>
      <c r="HQ216" s="8" t="s">
        <v>17</v>
      </c>
      <c r="HR216" s="8" t="s">
        <v>17</v>
      </c>
      <c r="HS216" s="8" t="s">
        <v>17</v>
      </c>
      <c r="HT216" s="8" t="s">
        <v>17</v>
      </c>
      <c r="HU216" s="8" t="s">
        <v>17</v>
      </c>
      <c r="HV216" s="8" t="s">
        <v>17</v>
      </c>
      <c r="HW216" s="8" t="s">
        <v>17</v>
      </c>
      <c r="HX216" s="8" t="s">
        <v>17</v>
      </c>
      <c r="HY216" s="8" t="s">
        <v>17</v>
      </c>
      <c r="HZ216" s="8" t="s">
        <v>17</v>
      </c>
      <c r="IA216" s="8" t="s">
        <v>17</v>
      </c>
      <c r="IB216" s="8" t="s">
        <v>17</v>
      </c>
      <c r="IC216" s="8" t="s">
        <v>17</v>
      </c>
      <c r="ID216" s="8" t="s">
        <v>17</v>
      </c>
      <c r="IE216" s="8" t="s">
        <v>17</v>
      </c>
      <c r="IF216" s="8" t="s">
        <v>17</v>
      </c>
      <c r="IG216" s="8" t="s">
        <v>17</v>
      </c>
      <c r="IH216" s="8" t="s">
        <v>17</v>
      </c>
      <c r="II216" s="8" t="s">
        <v>17</v>
      </c>
      <c r="IJ216" s="8" t="s">
        <v>17</v>
      </c>
      <c r="IK216" s="8" t="s">
        <v>17</v>
      </c>
      <c r="IL216" s="8" t="s">
        <v>17</v>
      </c>
      <c r="IM216" s="8" t="s">
        <v>17</v>
      </c>
      <c r="IN216" s="8" t="s">
        <v>17</v>
      </c>
      <c r="IO216" s="8" t="s">
        <v>17</v>
      </c>
      <c r="IP216" s="8" t="s">
        <v>17</v>
      </c>
      <c r="IQ216" s="8" t="s">
        <v>17</v>
      </c>
      <c r="IR216" s="8" t="s">
        <v>17</v>
      </c>
      <c r="IS216" s="8" t="s">
        <v>17</v>
      </c>
      <c r="IT216" s="8" t="s">
        <v>17</v>
      </c>
      <c r="IU216" s="8" t="s">
        <v>17</v>
      </c>
      <c r="IV216" s="8" t="s">
        <v>17</v>
      </c>
    </row>
    <row r="217" spans="1:10" ht="12">
      <c r="A217" s="102"/>
      <c r="B217" s="18" t="s">
        <v>20</v>
      </c>
      <c r="C217" s="19">
        <f aca="true" t="shared" si="63" ref="C217:H217">SUM(C211:C216)</f>
        <v>731</v>
      </c>
      <c r="D217" s="19">
        <f t="shared" si="63"/>
        <v>290</v>
      </c>
      <c r="E217" s="19">
        <f t="shared" si="63"/>
        <v>0</v>
      </c>
      <c r="F217" s="19">
        <f t="shared" si="63"/>
        <v>0</v>
      </c>
      <c r="G217" s="19">
        <f t="shared" si="63"/>
        <v>0</v>
      </c>
      <c r="H217" s="19">
        <f t="shared" si="63"/>
        <v>0</v>
      </c>
      <c r="I217" s="19"/>
      <c r="J217" s="20">
        <f>SUM(I211:I216)</f>
        <v>5117</v>
      </c>
    </row>
    <row r="218" spans="1:10" ht="12">
      <c r="A218" s="103" t="s">
        <v>22</v>
      </c>
      <c r="B218" s="103">
        <v>920</v>
      </c>
      <c r="C218" s="41">
        <f>SUM(C217,C210,C203,C196,C189,C182,C175)</f>
        <v>10701</v>
      </c>
      <c r="D218" s="41">
        <f aca="true" t="shared" si="64" ref="D218:J218">SUM(D217,D210,D203,D196,D189,D182,D175)</f>
        <v>2582</v>
      </c>
      <c r="E218" s="41">
        <f t="shared" si="64"/>
        <v>0</v>
      </c>
      <c r="F218" s="41">
        <f t="shared" si="64"/>
        <v>0</v>
      </c>
      <c r="G218" s="41">
        <f t="shared" si="64"/>
        <v>0</v>
      </c>
      <c r="H218" s="41">
        <f t="shared" si="64"/>
        <v>0</v>
      </c>
      <c r="I218" s="41">
        <f t="shared" si="64"/>
        <v>0</v>
      </c>
      <c r="J218" s="41">
        <f t="shared" si="64"/>
        <v>74907</v>
      </c>
    </row>
    <row r="219" spans="1:11" ht="12">
      <c r="A219" s="105"/>
      <c r="B219" s="105"/>
      <c r="C219" s="23">
        <f aca="true" t="shared" si="65" ref="C219:H219">SUM(C218,C168,C118,C68,C18)</f>
        <v>50273</v>
      </c>
      <c r="D219" s="23">
        <f t="shared" si="65"/>
        <v>10933</v>
      </c>
      <c r="E219" s="23">
        <f t="shared" si="65"/>
        <v>0</v>
      </c>
      <c r="F219" s="23">
        <f t="shared" si="65"/>
        <v>0</v>
      </c>
      <c r="G219" s="23">
        <f t="shared" si="65"/>
        <v>0</v>
      </c>
      <c r="H219" s="23">
        <f t="shared" si="65"/>
        <v>0</v>
      </c>
      <c r="I219" s="24">
        <f>SUM(C219*7,D219*0,H219*15)</f>
        <v>351911</v>
      </c>
      <c r="J219" s="23">
        <f>SUM(J218,J168,J118,J68,J18)</f>
        <v>351911</v>
      </c>
      <c r="K219" s="42"/>
    </row>
  </sheetData>
  <sheetProtection selectLockedCells="1" selectUnlockedCells="1"/>
  <mergeCells count="40">
    <mergeCell ref="A204:A210"/>
    <mergeCell ref="A211:A217"/>
    <mergeCell ref="A218:B218"/>
    <mergeCell ref="A219:B219"/>
    <mergeCell ref="A168:B168"/>
    <mergeCell ref="A169:A175"/>
    <mergeCell ref="A176:A182"/>
    <mergeCell ref="A183:A189"/>
    <mergeCell ref="A190:A196"/>
    <mergeCell ref="A197:A203"/>
    <mergeCell ref="A126:A132"/>
    <mergeCell ref="A133:A139"/>
    <mergeCell ref="A140:A146"/>
    <mergeCell ref="A147:A153"/>
    <mergeCell ref="A154:A160"/>
    <mergeCell ref="A161:A167"/>
    <mergeCell ref="A90:A96"/>
    <mergeCell ref="A97:A103"/>
    <mergeCell ref="A104:A110"/>
    <mergeCell ref="A111:A117"/>
    <mergeCell ref="A118:B118"/>
    <mergeCell ref="A119:A125"/>
    <mergeCell ref="A54:A60"/>
    <mergeCell ref="A61:A67"/>
    <mergeCell ref="A68:B68"/>
    <mergeCell ref="A69:A75"/>
    <mergeCell ref="A76:A82"/>
    <mergeCell ref="A83:A89"/>
    <mergeCell ref="A18:B18"/>
    <mergeCell ref="A19:A25"/>
    <mergeCell ref="A26:A32"/>
    <mergeCell ref="A33:A39"/>
    <mergeCell ref="A40:A46"/>
    <mergeCell ref="A47:A53"/>
    <mergeCell ref="A1:J1"/>
    <mergeCell ref="A2:B2"/>
    <mergeCell ref="C2:D2"/>
    <mergeCell ref="E2:G2"/>
    <mergeCell ref="A4:A10"/>
    <mergeCell ref="A11:A1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JBRJ</dc:creator>
  <cp:keywords/>
  <dc:description/>
  <cp:lastModifiedBy>JBRJ</cp:lastModifiedBy>
  <dcterms:created xsi:type="dcterms:W3CDTF">2015-01-12T13:08:01Z</dcterms:created>
  <dcterms:modified xsi:type="dcterms:W3CDTF">2021-05-31T12:46:46Z</dcterms:modified>
  <cp:category/>
  <cp:version/>
  <cp:contentType/>
  <cp:contentStatus/>
  <cp:revision>3</cp:revision>
</cp:coreProperties>
</file>